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4215" windowWidth="11280" windowHeight="5925" tabRatio="598" firstSheet="1" activeTab="8"/>
  </bookViews>
  <sheets>
    <sheet name="дох.1" sheetId="1" r:id="rId1"/>
    <sheet name="дох.2" sheetId="2" r:id="rId2"/>
    <sheet name="пр.3" sheetId="3" r:id="rId3"/>
    <sheet name="пр.4" sheetId="4" r:id="rId4"/>
    <sheet name="вед.5" sheetId="5" r:id="rId5"/>
    <sheet name="ист.деф.6" sheetId="6" r:id="rId6"/>
    <sheet name="ист.фин.деф.7" sheetId="7" r:id="rId7"/>
    <sheet name="заимств.8" sheetId="8" r:id="rId8"/>
    <sheet name="м.гар.9" sheetId="9" r:id="rId9"/>
  </sheets>
  <definedNames>
    <definedName name="_xlnm._FilterDatabase" localSheetId="4" hidden="1">'вед.5'!$A$9:$F$841</definedName>
    <definedName name="_xlnm._FilterDatabase" localSheetId="3" hidden="1">'пр.4'!$A$10:$E$309</definedName>
  </definedNames>
  <calcPr fullCalcOnLoad="1"/>
</workbook>
</file>

<file path=xl/sharedStrings.xml><?xml version="1.0" encoding="utf-8"?>
<sst xmlns="http://schemas.openxmlformats.org/spreadsheetml/2006/main" count="6225" uniqueCount="907">
  <si>
    <t>Субсидии на денежные выплаты главным врачам учреждений (подразделений) скорой медицинской помощи муниципальной системы здравоохране-ния; врачам-фтизиатрам участковым, фельдше-рам, замещающим должности врачей-фтизиатров участковых, и медицинским сестрам, работающим с врачами-фтизиатрами участковыми, учреждений муниципальной системы здравоохранения, фельдшерам, замещающим должности врача-терапевта участкового, врача педиатра участкового, а также фельдшерам-помощникам врача общей врачебной практики (семейного врача) в учреждениях здравоохранения муниципальных образований оказывающих первичную медико-санитарную помощь</t>
  </si>
  <si>
    <t>Субвенции бюджетам городских округов на осуществление государственного полномочия по хранению, комплектованию, учету и использова-нию архивных документов, находящихся в государственной собственности Свердловской области</t>
  </si>
  <si>
    <t>Код  глав-ного распо-ряди-теля</t>
  </si>
  <si>
    <t>Субсидия  на реализацию мероприятий областной государственной целевой программы "Экология и природ-ные ресурсы Свердловской  области" на 2009-2011 годы.</t>
  </si>
  <si>
    <t>МЦП "Регулирование численности волка,борьба с бешенством, уничтожение больных лисиц и других видов, отлов и вольерная передержка бродячих собак, сохране-ние ресурсов диких животных,птиц,рыбных запасов, проведение биотехнических, охранных мероприятий в Ирбитском МО на 2009-2011 годы"</t>
  </si>
  <si>
    <t>Осуществление мероприятий по лицензированию образовательной деятельности муниципальных дошкольных образовате-льных учреждений и(или) приведению в соответствие с требованиями пожарной  безопасности  и  санитарного  законодательства  зданий  и  помещений,  в которых  размещаются муниципальные дошкольные образовательные учреждения.</t>
  </si>
  <si>
    <t>Субсидия на  осуществление мероприятий по органи-зации питания в муниципальных общеобразовательных учреждениях за счет средств областного бюджета</t>
  </si>
  <si>
    <t>Осуществление мероприятий, связанных  с введением новых систем оплаты труда работников муниципальных бюджетных образовательных учреждений, за исключе-нием муниципальных общеобразовательных учреждений</t>
  </si>
  <si>
    <t>Субвенция  на  обеспечение государственных гарантий прав граждан на получение общедоступного  и бесплатного дошкольного,начального общего,основного общего,среднего общего,а также дополнительного образования в муниципальных общеобразовательных  учреждениях для реализации основных общеобразова-тельных программ в части финансирования расходов на оплату труда работников общеобразовательных учрежде-ний,расходов на учебники и учебные пособия, техничес-кие  средства обучения,расходные материалы и хозяйс-твенные нужды( за исключением расходов на содержание зданий и коммунальных расходов )за счет средств областного бюджета</t>
  </si>
  <si>
    <t>Субсидии местным бюджетам на денежные выплаты главным врачам учреждений(подразделений) скорой медицинской помощи муниципальной системы здравоохранения; врачам-фтизиатрам участковым, фельдшерам, замещающим должности врачей - фтизиатров участковых, и медицинским сестрам, работающим с врачами-фтизиатрами участковыми, учреждений муниципальной системы здравоохранения.</t>
  </si>
  <si>
    <t>Межбюджетные трансферты  на обеспечение меры социальной поддержки  по бесплатному получению художественного образования в муниципальных учреждениях  дополнительного образования, в том числе домах детского творчества,школах искусств,.детям-сиротам,детям,оставшимся без попечения родителей, и  иным категориям несовершенолетних  граждан, нуждающихся в социальной поддержке.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</si>
  <si>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</si>
  <si>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</si>
  <si>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</si>
  <si>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</si>
  <si>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</si>
  <si>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</si>
  <si>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</si>
  <si>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</si>
  <si>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</si>
  <si>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013</t>
  </si>
  <si>
    <t>0112</t>
  </si>
  <si>
    <t>0700500</t>
  </si>
  <si>
    <t>0114</t>
  </si>
  <si>
    <t>0302</t>
  </si>
  <si>
    <t>0309</t>
  </si>
  <si>
    <t>2180100</t>
  </si>
  <si>
    <t>2479900</t>
  </si>
  <si>
    <t>Приложение № 8</t>
  </si>
  <si>
    <t>Приложение № 9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</si>
  <si>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</si>
  <si>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</si>
  <si>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</si>
  <si>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Бюджетные кредиты, предоставленные внутри  страны в валюте Российской Федерации</t>
  </si>
  <si>
    <t>Возврат бюджетных кредитов, предоставленных 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</si>
  <si>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</si>
  <si>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</si>
  <si>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>Бюджетные кредиты от других бюджетов бюджетной системы Российской Федерации</t>
  </si>
  <si>
    <t>004 01 03 00 00 00 0000 000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</si>
  <si>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</si>
  <si>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Получение бюджетных кредитов от других бюджетов бюджетной системы Российской Федерации бюджетами городских округов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</si>
  <si>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</si>
  <si>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</si>
  <si>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004 01 03 00 00 00 0000 800</t>
  </si>
  <si>
    <t>004 01 03 00 00 04 0000 810</t>
  </si>
  <si>
    <t>к решению Думы Ирбитского муниципального</t>
  </si>
  <si>
    <t>Денежные взыскания (штрафы) за нарушение земельного законодательства</t>
  </si>
  <si>
    <t>Сумма ,                     в рублях</t>
  </si>
  <si>
    <t>Исполнение государственных и муниципальных гарантий</t>
  </si>
  <si>
    <t xml:space="preserve">004 01 06 04 00 00 0000 000 </t>
  </si>
  <si>
    <t>916</t>
  </si>
  <si>
    <t>000 2 02 02999 00 0000 151</t>
  </si>
  <si>
    <t>Прочие субсидии</t>
  </si>
  <si>
    <t>000 2 02 02999 04 0000 151</t>
  </si>
  <si>
    <t>Прочие субсидии бюджетам городских округов</t>
  </si>
  <si>
    <t>000 2 02 03000 00 0000 151</t>
  </si>
  <si>
    <t>Субвенции бюджетам городских округов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</si>
  <si>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000 2 02 03999 00 0000 151</t>
  </si>
  <si>
    <t>Прочие субвенции</t>
  </si>
  <si>
    <t>000 2 02 03999 04 0000 151</t>
  </si>
  <si>
    <t>Прочие субвенции бюджетам городских округов</t>
  </si>
  <si>
    <t>0103</t>
  </si>
  <si>
    <t>Приложение № 3</t>
  </si>
  <si>
    <t>000 2 02 04999 00 0000 151</t>
  </si>
  <si>
    <t>902 1 14 06024 04 0000 430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</si>
  <si>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</si>
  <si>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Периодическая печать и издательства</t>
  </si>
  <si>
    <t>Периодическая печать</t>
  </si>
  <si>
    <t>Другие вопросы в области культуры, кинематографии, средств массовой информации</t>
  </si>
  <si>
    <t>Стационарная медицинская помощь</t>
  </si>
  <si>
    <t>Осуществление мероприятий, связанных с введением новых систем оплаты труда работников муниципальных бюджетных учреждений здравоохранения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</si>
  <si>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</si>
  <si>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</si>
  <si>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Медицинская помощь в дневных стационарах всех типов</t>
  </si>
  <si>
    <t>Скорая медицинская помощь</t>
  </si>
  <si>
    <t>Физическая культура и спорт</t>
  </si>
  <si>
    <t>Пенсионное обеспечение</t>
  </si>
  <si>
    <t>Доплаты к пенсиям муниципальных служащих</t>
  </si>
  <si>
    <t>Социальное обеспечение населения</t>
  </si>
  <si>
    <t>Субсидия из федерального бюджета на мероприятия по  улучшенению жилищных условий гражданам, проживающих в сельской местности</t>
  </si>
  <si>
    <t>Выплаты ежемесячного пособия лицам,которым присвоено почетное звание "Почетный гражданин Ирбитского МО"</t>
  </si>
  <si>
    <t>Субвенция на оплату  на оплата жилищно-коммунальных услуг отдельным категориям граждан</t>
  </si>
  <si>
    <t>Субсидия на проведение мероприятий по улучшению жилищных условий граждан,проживающих в сельской местности.</t>
  </si>
  <si>
    <t>Субвенция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</si>
  <si>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ГРБС:Бердюгинская территориальная администрация Ирбитского муниципального образования</t>
  </si>
  <si>
    <t>ГРБС: Гаевская территориальная администрация Ирбитского муниципального образования</t>
  </si>
  <si>
    <t>ГРБС: Горкинская территориальная администрация Ирбитского муниципального образования</t>
  </si>
  <si>
    <t>Субвенции бюджетам субъектов Российской Федерации и муниципальных образований</t>
  </si>
  <si>
    <t>321 1 16 25060 01 0000 140</t>
  </si>
  <si>
    <t>907 2 02 02024 04 0000 151</t>
  </si>
  <si>
    <t>906 2 02 02999 04 0000 151</t>
  </si>
  <si>
    <t>907 2 02 02999 04 0000 151</t>
  </si>
  <si>
    <t xml:space="preserve">901 2 02 02085 04 0000 151 </t>
  </si>
  <si>
    <t>901 2 02 03022 04 0000 151</t>
  </si>
  <si>
    <t>901 2 02 03024 04 0000 151</t>
  </si>
  <si>
    <t>901 2 02 03001 04 0000 151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</si>
  <si>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</si>
  <si>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 xml:space="preserve">Плата за содержание детей в муниципальных дошкольных образовательных учреждений </t>
  </si>
  <si>
    <t>000 1 13 03040 04 0000 130</t>
  </si>
  <si>
    <t>Субвенции бюджетам городских округов на оплату жилищно-коммунальных услуг отдельным категориям граждан</t>
  </si>
  <si>
    <t>906 2 02 04999 04 0000 151</t>
  </si>
  <si>
    <t>908 2 02 04999 04 0000 151</t>
  </si>
  <si>
    <t>0020400</t>
  </si>
  <si>
    <t>0106</t>
  </si>
  <si>
    <t>0022500</t>
  </si>
  <si>
    <t>НАЛОГИ НА ПРИБЫЛЬ, ДОХОДЫ</t>
  </si>
  <si>
    <t>НАЛОГИ НА ИМУЩЕСТВО</t>
  </si>
  <si>
    <t>003</t>
  </si>
  <si>
    <t>0412</t>
  </si>
  <si>
    <t>3400300</t>
  </si>
  <si>
    <t>5210115</t>
  </si>
  <si>
    <t>на 2007 год"</t>
  </si>
  <si>
    <t>Номер строки</t>
  </si>
  <si>
    <t>№ строки</t>
  </si>
  <si>
    <t>2</t>
  </si>
  <si>
    <t>3</t>
  </si>
  <si>
    <t>4</t>
  </si>
  <si>
    <t>004 01 03 00 00 04 0000 710</t>
  </si>
  <si>
    <t>004 01 03 00 00 00 0000 700</t>
  </si>
  <si>
    <t>005</t>
  </si>
  <si>
    <t>342</t>
  </si>
  <si>
    <t>806</t>
  </si>
  <si>
    <t>807</t>
  </si>
  <si>
    <t>808</t>
  </si>
  <si>
    <t>809</t>
  </si>
  <si>
    <t>810</t>
  </si>
  <si>
    <t>811</t>
  </si>
  <si>
    <t>Код целевой статьи</t>
  </si>
  <si>
    <t>Код вида расходов</t>
  </si>
  <si>
    <t>0405</t>
  </si>
  <si>
    <t>0000000</t>
  </si>
  <si>
    <t>000</t>
  </si>
  <si>
    <t>0901</t>
  </si>
  <si>
    <t>0310</t>
  </si>
  <si>
    <t>0502</t>
  </si>
  <si>
    <t>0702</t>
  </si>
  <si>
    <t>0500</t>
  </si>
  <si>
    <t>0600</t>
  </si>
  <si>
    <t>0800</t>
  </si>
  <si>
    <t>0900</t>
  </si>
  <si>
    <t>1000</t>
  </si>
  <si>
    <t>6000300</t>
  </si>
  <si>
    <t>6000400</t>
  </si>
  <si>
    <t>4419900</t>
  </si>
  <si>
    <t>0903</t>
  </si>
  <si>
    <t>0904</t>
  </si>
  <si>
    <t>№ ст роки</t>
  </si>
  <si>
    <t>"О бюджете Ирбитского МО</t>
  </si>
  <si>
    <t>Раздел 1. Муниципальные внутренние заимствования Ирбитского муниципального образования</t>
  </si>
  <si>
    <t>Наименование вида муниципального долгового обязательства муниципального образования</t>
  </si>
  <si>
    <t>Направление использования заемных средств</t>
  </si>
  <si>
    <t>Бюджетные кредиты,полученные от других бюджетов бюджетной системы Российской Федерации</t>
  </si>
  <si>
    <t>Глава Ирбитского муниципального образования                                     Н.П.Бокова</t>
  </si>
  <si>
    <t>Глава Ирбитского  муниципального образования                         Н.П.Бокова</t>
  </si>
  <si>
    <t>1/100 ставки рефинансирования Центрального банка Российской Федерации</t>
  </si>
  <si>
    <t xml:space="preserve">                     Глава МО Ирбитский район:                                         Е.А.Трескова</t>
  </si>
  <si>
    <t>901</t>
  </si>
  <si>
    <t>муниципального образования   за 2010 год"</t>
  </si>
  <si>
    <t>Ирбитского муниципального образования за 2010 год</t>
  </si>
  <si>
    <t>Утверждено,                     в рублях</t>
  </si>
  <si>
    <t>Исполнено,                     в рублях</t>
  </si>
  <si>
    <t>ГРБС: Новгородовская территориальная администрация Ирбитского муниципального образования</t>
  </si>
  <si>
    <t>ГРБС: Осинцевская территориальная администрация Ирбитского муниципального образования</t>
  </si>
  <si>
    <t>ГРБС: Пионерская территориальная администрация Ирбитского муниципального образования</t>
  </si>
  <si>
    <t>ГРБС: Пьянковская территориальная администрация Ирбитского муниципального образования</t>
  </si>
  <si>
    <t>ГРБС: Ретневская территориальная администрация Ирбитского муниципального образования</t>
  </si>
  <si>
    <t>ГРБС: Речкаловская территориальная администрация Ирбитского муниципального образования</t>
  </si>
  <si>
    <t>ГРБС: Рудновская территориальная администрация Ирбитского муниципального образования</t>
  </si>
  <si>
    <t>ГРБС: Стриганская территориальная администрация Ирбитского муниципального образования</t>
  </si>
  <si>
    <t>ГРБС: Фоминская территориальная администрация Ирбитского муниципального образования</t>
  </si>
  <si>
    <t>ГРБС: Харловская территориальная администрация Ирбитского муниципального образования</t>
  </si>
  <si>
    <t>ГРБС: Черновская территориальная администрация Ирбитского муниципального образования</t>
  </si>
  <si>
    <t>ГРБС: Якшинская территориальная администрация Ирбитского муниципального образования</t>
  </si>
  <si>
    <t>ГРБС:Администрация Ирбитского муниципального образования</t>
  </si>
  <si>
    <t>000 01 03 00 00 00 0000 000</t>
  </si>
  <si>
    <t>000 01 03 00 00 00 0000 700</t>
  </si>
  <si>
    <t>000 01 03 00 00 04 0000 710</t>
  </si>
  <si>
    <t>000 01 03 00 00 00 0000 800</t>
  </si>
  <si>
    <t>000 01 03 00 00 04 0000 810</t>
  </si>
  <si>
    <t>000 01 05 00 00 00 0000 000</t>
  </si>
  <si>
    <t>000 01 05 02 01 04 0000 510</t>
  </si>
  <si>
    <t>000 01 05 02 01 04 0000 610</t>
  </si>
  <si>
    <t>001</t>
  </si>
  <si>
    <t>0407</t>
  </si>
  <si>
    <t>907</t>
  </si>
  <si>
    <t>0700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</si>
  <si>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</si>
  <si>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</si>
  <si>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</si>
  <si>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</si>
  <si>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7952000</t>
  </si>
  <si>
    <t>7952200</t>
  </si>
  <si>
    <t>022</t>
  </si>
  <si>
    <t>7952100</t>
  </si>
  <si>
    <t>7952300</t>
  </si>
  <si>
    <t>7952600</t>
  </si>
  <si>
    <t>7952700</t>
  </si>
  <si>
    <t>3510500</t>
  </si>
  <si>
    <t>7952500</t>
  </si>
  <si>
    <t>7952400</t>
  </si>
  <si>
    <t>0605</t>
  </si>
  <si>
    <t>7950700</t>
  </si>
  <si>
    <t>443</t>
  </si>
  <si>
    <t>7951900</t>
  </si>
  <si>
    <t>5050101</t>
  </si>
  <si>
    <t>5210205</t>
  </si>
  <si>
    <t>Финансовое управление в Ирбитском муниципальном образовании</t>
  </si>
  <si>
    <t>Источники финансирования дефицита бюджетов - всего</t>
  </si>
  <si>
    <t xml:space="preserve">Источники  внутреннего финансирования дефицитов бюджетов </t>
  </si>
  <si>
    <t>Иные источники  внутреннего финансирования дефицитов бюджетов - всего</t>
  </si>
  <si>
    <t xml:space="preserve">004 01 06 04 00 00 0000 800 </t>
  </si>
  <si>
    <t>004 01 06 05 00 00 0000 000</t>
  </si>
  <si>
    <t xml:space="preserve">Код  классификации доходов бюджетов </t>
  </si>
  <si>
    <t xml:space="preserve"> Наименование кода классификации доходов бюджетов</t>
  </si>
  <si>
    <t>Наименование раздела, подраздела классификации расходов бюджетов</t>
  </si>
  <si>
    <t>Наименование кода классификации источников финансирования дефицитов бюджетов</t>
  </si>
  <si>
    <t>Код классификации источников финансирования дефицитов бюджетов</t>
  </si>
  <si>
    <t>Увеличение  остатков средств бюджетов  городских округов</t>
  </si>
  <si>
    <t>004 01 05 00 00 00 0000 500</t>
  </si>
  <si>
    <t>Увеличение прочих остатков  средств бюджетов  городских округов</t>
  </si>
  <si>
    <t>004 01 05 02 00 00 0000 500</t>
  </si>
  <si>
    <t>Увеличение прочих остатков денежных  средств бюджетов  городских округов</t>
  </si>
  <si>
    <t>004 01 05 02 01 00 0000 510</t>
  </si>
  <si>
    <t>Уменьшение  остатков средств  бюджетов городских округов</t>
  </si>
  <si>
    <t>004 01 05 00 00 00 0000 600</t>
  </si>
  <si>
    <t>Уменьшение прочих остатков  средств  бюджетов городских округов</t>
  </si>
  <si>
    <t>004 01 05 02 00 00 0000 600</t>
  </si>
  <si>
    <t>МЦП совместных действий адм.МО и Ирбитского ГРОВД по профилактике правонарушений в Ирб.МО на 2006-2010 годы</t>
  </si>
  <si>
    <t>НАЦИОНАЛЬНАЯ БЕЗОПАСНОСТЬ И ПРАВООХРАНИТЕЛЬНАЯ ДЕЯТЕЛЬНОСТЬ</t>
  </si>
  <si>
    <t>Органы внутренних дел</t>
  </si>
  <si>
    <t>Мероприятия</t>
  </si>
  <si>
    <t>Выполнение функций органами местного самоуправления</t>
  </si>
  <si>
    <t>НАЦИОНАЛЬНАЯ ЭКОНОМИКА</t>
  </si>
  <si>
    <t>Сельское хозяйство и рыболовство</t>
  </si>
  <si>
    <t>Мероприятия в области сельскохозяйственного производства</t>
  </si>
  <si>
    <t>МЦП Развитие и  модернизация объектов коммунальной.инфраструктуры в Ирбитском МО на 2009-2011 годы</t>
  </si>
  <si>
    <t>ЖИЛИЩНО-КОММУНАЛЬНОЕ ХОЗЯЙСТВО</t>
  </si>
  <si>
    <t>Коммунальное хозяйство</t>
  </si>
  <si>
    <t>Бюджетные инвестиции</t>
  </si>
  <si>
    <t>МЦП поддержки общественной организации ветеранов  войны и труда Ирбитского района на 2008-2010 годы</t>
  </si>
  <si>
    <t>СОЦИАЛЬНАЯ ПОЛИТИКА</t>
  </si>
  <si>
    <t>Другие вопросы в области социальной политики</t>
  </si>
  <si>
    <t>МЦП развитие субъектов малого и среднего предпринимательства в Ирбитском МО в 2010-2012 годах"</t>
  </si>
  <si>
    <t>Другие вопросы в области национальной экономики</t>
  </si>
  <si>
    <t>МЦП Доступное жилье в Ирбитском МО на 2010 г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</si>
  <si>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</si>
  <si>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</si>
  <si>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</si>
  <si>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</si>
  <si>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Приложение № 7</t>
  </si>
  <si>
    <t>МЦП "Предупреждение и борьба с социально значимыми заболеваниями на территории Ибитского МО на 2009-2011 годы "</t>
  </si>
  <si>
    <t>ЗДРАВООХРАНЕНИЕ, ФИЗИЧЕСКАЯ КУЛЬТУРА И СПОРТ</t>
  </si>
  <si>
    <t>Другие вопросы в области здравоохранения, физической культуры и спорта</t>
  </si>
  <si>
    <t>Мероприятия в области здравоохранения, спорта и физической культуры, туризма</t>
  </si>
  <si>
    <t>МЦП"Обеспечениее пожарной безопасности объектов образовательных учреждений Ирбитского МО на 2009-2012 годы"</t>
  </si>
  <si>
    <t>ОБРАЗОВАНИЕ</t>
  </si>
  <si>
    <t>Дошкольное образование</t>
  </si>
  <si>
    <t>МЦП"Развитие муниципальной службы в Ирбитском МО на 2010-2014 годы"</t>
  </si>
  <si>
    <t>ОБЩЕГОСУДАРСТВЕННЫЕ ВОПРОСЫ</t>
  </si>
  <si>
    <t>Другие общегосударственные вопросы</t>
  </si>
  <si>
    <t>МЦП"Профилактика экстремизма на территории Ирбитского МО на2009-2012 годы"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</si>
  <si>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</si>
  <si>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МЦП"Противодействие корупции в Ирбитском МО на 2009-2012годы"</t>
  </si>
  <si>
    <t>МЦП"Создание системы кадастра недвижимости на территории Ирбитского МО на 2010 год".</t>
  </si>
  <si>
    <t>МЦП "За чистый Уральский дом Ирбитского МО на 2009-2011 годы"</t>
  </si>
  <si>
    <t>Охрана объектов растительного и животного мира и среды их обитания</t>
  </si>
  <si>
    <t>МЦП "По энергосбережению в Ирбитском МО на 2009-2011 годы 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</si>
  <si>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</si>
  <si>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МЦП"Социальное развитие села Ирбитского МО 2010-2012 годы "</t>
  </si>
  <si>
    <t>Жилищное хозяйство</t>
  </si>
  <si>
    <t>МЦП"Проведение капитального ремонта общего имущества многоквартирных домов в Ирбитском МО на 2009-2011  годы".</t>
  </si>
  <si>
    <t>МЦП"Развитие сети дошкольных образовательных учреждений в Ирбитском муниципальном образовании на 2010- 2014 гг"</t>
  </si>
  <si>
    <t>Выполнение функций бюджетными учреждениями</t>
  </si>
  <si>
    <t>Общее образование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</si>
  <si>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</si>
  <si>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</si>
  <si>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</si>
  <si>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 аппарат</t>
  </si>
  <si>
    <t>Депутаты представительного органа МО</t>
  </si>
  <si>
    <t>Территориальные органы</t>
  </si>
  <si>
    <t>Осуществление государственного полномочия по хранению ,комплектованию, учету и использованию архивных  документов,относящихся к государственной собственности Свердловской области.</t>
  </si>
  <si>
    <t>Межбюджетные трансферты на оплату  коммунальных  услуг муниципальными бюджетными учреждениями, в том числе на погашение кредиторской задолженности муниципальных бюджетных учреждений  по оплате коммунальных услуг  по состоянию на 1 января 2010года,в 2010году.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</si>
  <si>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</si>
  <si>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МО</t>
  </si>
  <si>
    <t>межбюджетные трансферты на содержание вновь создаваемых финансовых управлений (отделов) администраций муниципальных образований</t>
  </si>
  <si>
    <t>Обеспечение проведения выборов и референдумов</t>
  </si>
  <si>
    <t>Резервный фонды исполнительных органов государственной власти субъектов Российской Федерации</t>
  </si>
  <si>
    <t>Обслуживание государственного и муниципального долга</t>
  </si>
  <si>
    <t>Процентные платежи по муниципальному долгу</t>
  </si>
  <si>
    <t>Прочие расходы</t>
  </si>
  <si>
    <t>Резервные фонды</t>
  </si>
  <si>
    <t>Резервные фонды местных администраций</t>
  </si>
  <si>
    <t>Социальные выплаты</t>
  </si>
  <si>
    <t>Осуществление полномочий по подготовке проведения статистических переписей</t>
  </si>
  <si>
    <t>Обеспечение приватизации и проведение предпродажной подготовки объектов приватизации</t>
  </si>
  <si>
    <t>Выполнение других обязательств государства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</si>
  <si>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</si>
  <si>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</si>
  <si>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</si>
  <si>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</si>
  <si>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</si>
  <si>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деятельности подведомственных учреждений</t>
  </si>
  <si>
    <t>ЦМП поддержки предпр.АПК Ирбит.района на 20060-2010</t>
  </si>
  <si>
    <t>Лесное хозяйство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</si>
  <si>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</si>
  <si>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</si>
  <si>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</si>
  <si>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</si>
  <si>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000 2 02 01001 04 0000 151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</si>
  <si>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</si>
  <si>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</si>
  <si>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000 2 02 02024 04 0000 151</t>
  </si>
  <si>
    <t xml:space="preserve">000 2 02 02085 00 0000 151 </t>
  </si>
  <si>
    <t xml:space="preserve">000 2 02 02085 04 0000 151 </t>
  </si>
  <si>
    <t>000 2 02 02102 00 0000 151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</si>
  <si>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</si>
  <si>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</si>
  <si>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000 2 02 03001 00 0000 151</t>
  </si>
  <si>
    <t>Субвенции бюджетам на оплату жилищно-коммунальных услуг отдельным категориям граждан</t>
  </si>
  <si>
    <t>000 2 02 03001 04 0000 151</t>
  </si>
  <si>
    <t>000 2 02 03002 00 0000 151</t>
  </si>
  <si>
    <t>Субвенции бюджетам на осуществление пономочий РФ по подготовке и проведению Всероссийской переписи населения</t>
  </si>
  <si>
    <t>000 2 02 03002 04 0000 151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</si>
  <si>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</si>
  <si>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</si>
  <si>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</si>
  <si>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</si>
  <si>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</si>
  <si>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</si>
  <si>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000 2 02 03021 04 0000 151</t>
  </si>
  <si>
    <t>000 2 02 03022 00 0000 151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</si>
  <si>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</si>
  <si>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000 2 02 03022 04 0000 151</t>
  </si>
  <si>
    <t>000 2 02 03024 00 0000 151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</si>
  <si>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</si>
  <si>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000 2 02 03024 04 0000 151</t>
  </si>
  <si>
    <t>000 2 02 04025 00 0000 151</t>
  </si>
  <si>
    <t>Межбюджетные трансферты, передаваемые бюджетам на комплектование книжных фодов библиотек</t>
  </si>
  <si>
    <t>000 2 02 04025 04 0000 151</t>
  </si>
  <si>
    <t>000 2 02 04999 04 0000 151</t>
  </si>
  <si>
    <t xml:space="preserve">                                    к решению Думы Ирбитского муниципального</t>
  </si>
  <si>
    <t xml:space="preserve">                       "Об исполнении  бюджета Ирбитского </t>
  </si>
  <si>
    <t xml:space="preserve">                                 муниципального образования   за 2010 год"</t>
  </si>
  <si>
    <t xml:space="preserve">                              "Об исполнении бюджета Ирбитского                    </t>
  </si>
  <si>
    <t xml:space="preserve">                                      муниципального образования за 2010 год"</t>
  </si>
  <si>
    <t xml:space="preserve">                                                                                    муниципального образования</t>
  </si>
  <si>
    <t>ГРБС:Комитет по делам молодежи и спорта Ирбитского муниципального образования</t>
  </si>
  <si>
    <t>Утверждено  на 2010 год, в рублях</t>
  </si>
  <si>
    <t>Исполнено за 2010 год, в рублях</t>
  </si>
  <si>
    <t>Код разд., подраздела</t>
  </si>
  <si>
    <t>Мероприятия в области охраны,восст.и использ.лесов</t>
  </si>
  <si>
    <t>Субсидии юридическим лицам</t>
  </si>
  <si>
    <t>Мероприятия по землеустройству и землепользованию</t>
  </si>
  <si>
    <t>Субсидия из федерального бюджета на мероприятия  по улучшению жилищных условий  молодых семей и молодых специалистов на селе</t>
  </si>
  <si>
    <t>Софинансирование социальных программ по проведению мероприятий по обеспечению жильем молодых семей и молодых специалистов , проживающих  и работающих в сельской местности</t>
  </si>
  <si>
    <t>Субсидия на закупку  автотранспортных средств  и коммунальной техники</t>
  </si>
  <si>
    <t>Компен.выпад.дох.организац.за услуги теплоснабж.</t>
  </si>
  <si>
    <t>Возмещение расходов организ.на предоставление населению услуг водоснабжения и водоотведения</t>
  </si>
  <si>
    <t>Мероприятия в области коммунального хозяйства</t>
  </si>
  <si>
    <t>Субсидии местным бюджетам на закупку автотранспортных средств и коммунальной  техники</t>
  </si>
  <si>
    <t>Благоустройство</t>
  </si>
  <si>
    <t>Уличное освещение</t>
  </si>
  <si>
    <t>Содержание автомобильных дорог</t>
  </si>
  <si>
    <t>Расходы на озеленение</t>
  </si>
  <si>
    <t>Расходы на содержание мест захоранения</t>
  </si>
  <si>
    <t>Прочие мероприятия по благоустройству городских округов</t>
  </si>
  <si>
    <t>Обеспечение деятельности подведведомственными учреждениями</t>
  </si>
  <si>
    <t>Субвенция на предоставление гражданам субсидий на оплату жилого помещения и коммунальных услуг</t>
  </si>
  <si>
    <t>Субсидия  на реализацию мероприятий областной государственной целевой программы "Экология и природные ресурсы Свердловской  области" на 2009-2011 годы.</t>
  </si>
  <si>
    <t>Осуществление мероприятий, связанных  с введением новых систем оплаты труда работников муниципальных бюджетных образовательных учреждений, за исключением муниципальных общеобразовательных учреждений</t>
  </si>
  <si>
    <t>Межбюджетные трансферты на финансирование расходов,связанных с воспитанием и обучением детей-инвалидов дошкольного возраста,проживающих  в Свердловской области, на дому, в образовательных организациях дошкольного образования.</t>
  </si>
  <si>
    <t>Осуществление мероприятий по лицензированию образовательной деятельности муниципальных дошкольных образовательных учреждений и(или) приведению в соответствие с требованиями пожарной  безопасности  и  санитарного  законодательства  зданий  и  помещений,  в которых  размещаются муниципальные дошкольные образовательные учреждения.</t>
  </si>
  <si>
    <t>Субсидия на  осуществление  мероприятий  по  созданию  дополнительных  мест в муниципальных  ДДУ  в рамках  Областной  государственной  целевой  программы "Развитие  сети ДОУ  в Свердловской  области"   на  2010-2014 годы</t>
  </si>
  <si>
    <t>Субвенция на ежемесячное денежное вознаграждение за классное руководство</t>
  </si>
  <si>
    <t>Субсидия на  осуществление мероприятий по организации питания в муниципальных общеобразовательных учреждениях за счет средств областного бюджета</t>
  </si>
  <si>
    <t>Субвенция  на  обеспечение государственных гарантий прав граждан на получение общедоступного  и бесплатного дошкольного,начального общего,основного общего,среднего общего,а также дополнительного образования в муниципальных общеобразовательных 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учреждений,расходов на учебники и учебные пособия,технические  средства обучения,расходные материалы и хозяйственные нужды( за исключением расходов на содержание зданий и коммунальных расходов )за счет средств областного бюджета</t>
  </si>
  <si>
    <t>Молодежная политика и оздоровление детей</t>
  </si>
  <si>
    <t>Другие вопросы в области образования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</si>
  <si>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</si>
  <si>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КУЛЬТУРА, КИНЕМАТОГРАФИЯ, СРЕДСТВА МАССОВОЙ ИНФОРМАЦИИ</t>
  </si>
  <si>
    <t>Культура</t>
  </si>
  <si>
    <t>Комплектование книжных фондов библиотек муниципальных образований</t>
  </si>
  <si>
    <t>Осуществление мероприятий, связанных с введением новых систем оплаты труда работников муниципальных бюджетных учреждений культуры и искусства</t>
  </si>
  <si>
    <t>004 01 05 02 01 00 0000 610</t>
  </si>
  <si>
    <t>004 01 05 00 01 04 0000 610</t>
  </si>
  <si>
    <t>Приложение № 4</t>
  </si>
  <si>
    <t>Приложение № 5</t>
  </si>
  <si>
    <t xml:space="preserve">        МЦП "За чистый Уральский дом Ирбитского МО на 2009-2011 годы"</t>
  </si>
  <si>
    <t xml:space="preserve">Раздел 2.Муниципальные внутренние заимствования Ирбитского МО осуществленные в </t>
  </si>
  <si>
    <t>Сумма заимствований      в рублях</t>
  </si>
  <si>
    <t>Наименование раздела, подраздела,  целевой статьи и вида расходов</t>
  </si>
  <si>
    <t>0100</t>
  </si>
  <si>
    <t>0200</t>
  </si>
  <si>
    <t>0300</t>
  </si>
  <si>
    <t>0400</t>
  </si>
  <si>
    <t>0505</t>
  </si>
  <si>
    <t>5054800</t>
  </si>
  <si>
    <t>0603</t>
  </si>
  <si>
    <t>4100100</t>
  </si>
  <si>
    <t>0707</t>
  </si>
  <si>
    <t>0804</t>
  </si>
  <si>
    <t>0908</t>
  </si>
  <si>
    <t>5129700</t>
  </si>
  <si>
    <t>079</t>
  </si>
  <si>
    <t>1001</t>
  </si>
  <si>
    <t>4910100</t>
  </si>
  <si>
    <t>7951400</t>
  </si>
  <si>
    <t>0021200</t>
  </si>
  <si>
    <t>2920200</t>
  </si>
  <si>
    <t>Уменьшение прочих остатков денежных средств  бюджетов городских округов</t>
  </si>
  <si>
    <t>Плата за негативное воздействие на окружающую среду</t>
  </si>
  <si>
    <t xml:space="preserve">              </t>
  </si>
  <si>
    <t>осуществляемые в 2010 году</t>
  </si>
  <si>
    <t>X</t>
  </si>
  <si>
    <t>000 90 00 00 00 00 0000 000</t>
  </si>
  <si>
    <t>000 01 00 00 00 00 0000 000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</si>
  <si>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</si>
  <si>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</si>
  <si>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</si>
  <si>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</si>
  <si>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</si>
  <si>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</si>
  <si>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000 01 06 00 00 00 0000 000</t>
  </si>
  <si>
    <t>ГРБС: Дубская территориальная администрация Ирбитского муниципального образования</t>
  </si>
  <si>
    <t>ГРБС: Зайковская территориальная администрация Ирбитского муниципального образования</t>
  </si>
  <si>
    <t>ГРБС: Знаменская территориальная администрация Ирбитского муниципального образования</t>
  </si>
  <si>
    <t>ГРБС:Килачевская территориальная администрация Ирбитского  муниципального образования</t>
  </si>
  <si>
    <t>ГРБС: Киргинская территориальная администрация Ирбитского муниципального образования</t>
  </si>
  <si>
    <t>ГРБС: Ключевская территориальная администрация Ирбитского муниципального образования</t>
  </si>
  <si>
    <t xml:space="preserve">                                          Приложение № 1</t>
  </si>
  <si>
    <t xml:space="preserve">                образования от 25.05.2011 г. № 432 </t>
  </si>
  <si>
    <t xml:space="preserve">                                от 25.05. 2011 г. № 432</t>
  </si>
  <si>
    <t xml:space="preserve">образования от 25.05. 2011 г. № 432 </t>
  </si>
  <si>
    <t xml:space="preserve">образования от  25.05. 2011 г. № 432 </t>
  </si>
  <si>
    <t>Межбюджетные трансферты на оплату  коммунальных  услуг муниципа-льными бюджетными учреждениями, в том числе на погашение кредито-рской задолженности муниципальных бюджетных учреждений  по оплате коммунальных услуг  по состоянию на 1 января 2010года,в 2010году.</t>
  </si>
  <si>
    <t>Межбюджетные трансферты на оплату  коммунальных  услуг муниципа-льными бюджетными учреждениями, в том числе на погашение кредито-рской задолженности муниципальных бюджетных учреждений  по оплате коммунальных услуг  по состоянию на 1 января 2010года,в 2010году</t>
  </si>
  <si>
    <t>Осуществление государственного полномочия по хранению, комплекто-ванию, учету и использованию архивных  документов,относящихся к государственной собственности Свердловской области.</t>
  </si>
  <si>
    <t>МЦП "Регулирование численности волка,борьба с бешенством, унич-тожение больных лисиц и других видов,отлов и вольерная передержка бродячих собак,сохранение ресурсов диких животных, птиц, рыбных запасов,проведение биотехнических,охранных мероприятий в Ирбитском МО на 2009-2011 годы"</t>
  </si>
  <si>
    <t>Межбюджетные трансферты на финансирование расходов,связанных с воспитанием и обучением детей-инвалидов дошкольного возраста, проживающих  в Свердловской области, на дому, в образовательных организациях дошкольного образования.</t>
  </si>
  <si>
    <t>Субсидия на  осуществление  мероприятий  по  созданию  дополнитель-ных  мест в муниципальных  ДДУ  в рамках  Областной  государствен-ной  целевой  программы "Развитие  сети ДОУ  в Свердловской  области"   на  2010-2014 годы</t>
  </si>
  <si>
    <t>Межбюджетные трансферты  на обеспечение меры социальной поддержки  по бесплатному получению художественного образования в муниципальных учреждениях  дополнительного образования, в том числе домах детского творчества,школах искусств,.детям-сиротам, детям,оставшимся без попечения родителей, и  иным категориям несовершенолетних  граждан,нуждающихся в социальной поддержке.</t>
  </si>
  <si>
    <t xml:space="preserve">Межбюджетные трансферты на оплату  коммунальных  услуг муниципа-льными бюджетными учреждениями, в том числе на погашение кредито-рской задолженности муниципальных бюджетных учреждений  по оплате коммунальных услуг  по состоянию на 1 января 2010года,в 2010году </t>
  </si>
  <si>
    <t>ФАПЫ</t>
  </si>
  <si>
    <t>Субсидии местным бюджетам на денежные выплаты главным врачам учреждений(подразделений) скорой медицинской помощи муниципаль-ной системы здравоохранения; врачам-фтизиатрам участковым, фельдшерам,замещающим должности врачей - фтизиатров участковых, и медицинским сестрам,работающим с врачами-фтизиатрами участковыми,учреждений муниципальной системы здравоохранения.</t>
  </si>
  <si>
    <t xml:space="preserve">образования от  25.05. 2011 г. № 432  </t>
  </si>
  <si>
    <t>МЦП Развитие и  модернизация объектов коммунальной инфраструктуры в Ирбитском МО на 2009-2011 годы</t>
  </si>
  <si>
    <t>МЦП"Обеспечениее пожарной безопасности объектов образо-вательных учреждений Ирбитского МО на 2009-2012 годы"</t>
  </si>
  <si>
    <t>МЦП"Развитие сети дошкольных образовательных учрежде-ний в Ирбитском муниципальном образовании на 2010- 2014 гг"</t>
  </si>
  <si>
    <t>МЦП "Предупреждение и борьба с социально значимыми забо-леваниями на территории Ибитского МО на 2009-2011 годы "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</si>
  <si>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</si>
  <si>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образования от 25.05.   2011 г. №  432</t>
  </si>
  <si>
    <t xml:space="preserve">образования от 25.05.  2011 г. № 432 </t>
  </si>
  <si>
    <t>Межбюджетные трансферты ,передаваемые бюджетам городских округов на осуществление мероприятий по лицензированию образовательной деятельности муниципальных дошкольных образовательных учреждений и (или) приведению в соответствие с требованиями пожарной безопасности и санитарного законодате-льства зданий и помещений,вкоторых размещаются муниципальные дошкольные образовательные учреждения,в 2010 году</t>
  </si>
  <si>
    <t>Субвенции бюджетам городских округов на 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</si>
  <si>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общеобразовате-льных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</si>
  <si>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Налог на доходы физических лиц с доходов, полученных в виде выигрышей и призов в проводимых конкурсах, играх и других мероп-риятиях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</si>
  <si>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Субсидии бюджетам на осуществление мероприя-тий по обеспечению жильем граждан Российской Федерации, проживающих в сельской местности</t>
  </si>
  <si>
    <t>Субсидии на проведение мероприятий по обеспе-чению жильем молодых семей и молодых специа-листов, проживающих и работающих в сельской местности, в рамках федеральной целевой прог-раммы "Социальное развитие села до 2012 года"</t>
  </si>
  <si>
    <t>Субсидии на выравнивание бюджетной обеспечен-ности муниципальных районов (городских округов) по реализации ими их отдельных расходных обязательств по вопросам местного значения</t>
  </si>
  <si>
    <t>Межбюджетные трансферты на оплату  коммунальных  услуг муниципальными бюджетными учреждениями, в том числе на погашение кредиторской задолженности муниципальных бюджетных учреждений  по оплате коммунальных услуг  по состоянию на 1 января 2010года.</t>
  </si>
  <si>
    <t>ГРБС: Лопатковская территориальная администрация Ирбитского муниципального образования</t>
  </si>
  <si>
    <t xml:space="preserve"> ЖИЛИЩНО-КОММУНАЛЬНОЕ ХОЗЯЙСТВО</t>
  </si>
  <si>
    <t>ГРБС: Ницинская территориальная администрация Ирбитского муниципального образования</t>
  </si>
  <si>
    <t>000 01 06 04 00 00 0000 000</t>
  </si>
  <si>
    <t>000 01 06 04 00 00 0000 800</t>
  </si>
  <si>
    <t>000 01 06 04 00 04 0000 810</t>
  </si>
  <si>
    <t>000 01 06 05 00 00 0000 000</t>
  </si>
  <si>
    <t>000 01 06 05 00 00 0000 600</t>
  </si>
  <si>
    <t>000 01 06 05 01 00 0000 640</t>
  </si>
  <si>
    <t>000 01 06 05 01 04 0000 640</t>
  </si>
  <si>
    <t>Бюджетные кредиты от других бюджетов бюджетной  системы Российской Федерации</t>
  </si>
  <si>
    <t>Дотации из областного бюджета  на выравнивание бюджетной обеспеченности поселений</t>
  </si>
  <si>
    <t xml:space="preserve">Субсидии на осуществление мероприятий по организации питания в муниципальных общеобразовательных учреждениях </t>
  </si>
  <si>
    <t>Субсидии на выравнивание бюджетной обеспеченности муниципальных районов (городских округов) по реализации ими их отдельных расходных обязательств по вопросам местного значения</t>
  </si>
  <si>
    <t>Субсидии на денежные выплаты главным врачам учреждений (подразделений) скорой медицинской помощи муниципальной системы здра-воохранения; врачам-фтизиатрам участковым, фельдшерам, замещающим должности врачей-фтизиатров участковых, и медицинским сестрам, работающим с врачами-фтизиатрами участковыми, учреждений муниципальной системы здравоохранения, фельдшерам, замещающим должности врача-терапевта участкового, врача педиатра участкового, а также фельдшерам-помощникам врача общей врачебной практики (семейного врача) в учреждениях здравоохранения муниципальных образований оказывающих первичную медико-санитарную помощь</t>
  </si>
  <si>
    <t>Субсидии на реализацию мероприятий областной госу-дарственной целевой программы "Экология и природные ресурсы Свердловской области"на 2009-2011 годы</t>
  </si>
  <si>
    <t>Субсидии на осуществление мероприятий по созданию дополнительных мест в муниципальных дошкольных образовательных учреждениях в муниуципальных образованиях в Свердловской области</t>
  </si>
  <si>
    <t>Субсидии на введение новых систем оплаты труда работников мунуиципальных бюджетных образовательных учреждений, за исключением муниципальных общеобразовательных учреждений</t>
  </si>
  <si>
    <t>Субсидии на введение новых систем оплаты труда работников муниципальных бюджетных учреждений культуры и искусства</t>
  </si>
  <si>
    <t>Субсидии на введение новых систем оплаты труда работников муниципальных бюджетных учреждений здравоохранения</t>
  </si>
  <si>
    <t>Субсидии на обеспечение оплаты труда депутатов, выборных должностных лиц местного самоуправления, осуществляющих свои полномочия на постоянной основе, муниципальных служащих, иных работников органов местного самоуправления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</si>
  <si>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</si>
  <si>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</si>
  <si>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Межбюджетные трансферты из резервного фонда Правительства Свердловской области для ликвидации последствий чрезвычайной ситуации природного характера  </t>
  </si>
  <si>
    <t>Межбюджетные трансферты на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</si>
  <si>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Межбюджетные трансферты ,передаваемые бюджетам городских округов на осуществление мероприятий по лицензированию образовательной деятельности муниципальных дошкольных образовательных учреждений и (или) приведению в соответствие с требованиями пожарной безопасности и санитарного законодательства зданий и помещений,вкоторых размещаются муниципальные дошкольные образовательные учреждения,в 2010 году</t>
  </si>
  <si>
    <t>Межбюджетные трансферты на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 детям-сиротам, детям,оставшимся без попечения родителей, и иным категориям несовершеннолетних граждан, нуждающихся в социальной поддержке</t>
  </si>
  <si>
    <t xml:space="preserve">Иные межбюджетные трансферты, передаваемые бюджетам городских округов на оплату коммунальных услуг муниципальными бюджетными учреждениями, в т.ч. на погашение кредиторской задолженности муниципальных бюджетных учреждений по оплате коммунальных услуг </t>
  </si>
  <si>
    <t xml:space="preserve">Межбюджетные трансферты на поддержку муниципальных учреждений дополнительного образования детей и межшкольных учебных комбинатов, реализующих программу дополнительного образования детей (за исключением муниципальных ДЮСШ)  </t>
  </si>
  <si>
    <t xml:space="preserve">Межбюджетные трансферты местным бюджетам из резервного фонда Правительства Свердловской области на приобретение рояля Ирбитской районной ДШИ </t>
  </si>
  <si>
    <t xml:space="preserve">Межбюджетные трансферты местным бюджетам из резервного фонда Правительства Свердловской области на капитальный ремонт  Ирбитской районной ДШИ </t>
  </si>
  <si>
    <t xml:space="preserve">Межбюджетные трансферты на ремонт отопительной системы в общеобразовательных учреждениях Ирбитского МО </t>
  </si>
  <si>
    <t>Межбюджетные трансферты из резервного фонда Правительства Свердловской области для ликвидации последствий чрезвычайной ситуации по ремонту теплотрасс</t>
  </si>
  <si>
    <t>Межбюджетные трансферты из резервного фонда Правительства Свердловской области на возмещение недополученных организациями жилищно-клммунального хозяйства доходов от реализации гражданам коммунальных услуг в 2010 году в связи с ограничением предельных индексов изменения размера платы граждан за коммунальные услуги 125 %</t>
  </si>
  <si>
    <t>Межбюджетные трансферты на содержание вновь создаваемых финансовых управлений (отделов) администрации муниципальных образований</t>
  </si>
  <si>
    <t>004 1 13 03040 04 0004 130</t>
  </si>
  <si>
    <t>Доходы от возврата дебиторской задолженности прошлых лет</t>
  </si>
  <si>
    <t>Сумма средств, поступившая в  бюджет Ирбитского МО в 2010 году</t>
  </si>
  <si>
    <t>Субсидии на проведение мероприятий по обеспечению жильем молодых семей и молодых специалистов, проживающих и работающих в сельской местности, в рамках федеральной целевой программы "Социальное развитие села до 2012 года"</t>
  </si>
  <si>
    <t>Субсидии на проведение мероприятий по улучшению жилищных условий граждан, проживающих в сельской местности, в рамках федеральной целевой программы "Социальное развитие села до 2012 года"</t>
  </si>
  <si>
    <t>901 2 02 02999 04 0000 151</t>
  </si>
  <si>
    <t>906 1 13 03040 04 0006 130</t>
  </si>
  <si>
    <t>906 1 13 03040 04 0009 130</t>
  </si>
  <si>
    <t>000 1 13 03040 04 0004 130</t>
  </si>
  <si>
    <t>000 1 13 03040 04 0006 130</t>
  </si>
  <si>
    <t>000 1 13 03040 04 0009 130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</si>
  <si>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</si>
  <si>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</si>
  <si>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</si>
  <si>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</si>
  <si>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</si>
  <si>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</si>
  <si>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</si>
  <si>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</si>
  <si>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</si>
  <si>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Иные источники внутреннего финансирования  дефицитов бюджетов</t>
  </si>
  <si>
    <t>Исполнение государственных и муниципальных  гарантий в валюте Российской Федерации</t>
  </si>
  <si>
    <t>Источники финансирования дефицита бюджета - всего</t>
  </si>
  <si>
    <t>ИСТОЧНИКИ ВНУТРЕННЕГО ФИНАНСИРОВАНИЯ ДЕФИЦИТОВ  БЮДЖЕТОВ</t>
  </si>
  <si>
    <t>0920300</t>
  </si>
  <si>
    <t>5210302</t>
  </si>
  <si>
    <t>5210303</t>
  </si>
  <si>
    <t>4329900</t>
  </si>
  <si>
    <t>4500600</t>
  </si>
  <si>
    <t>5054600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</si>
  <si>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</si>
  <si>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000 1 14 00000 00 0000 000</t>
  </si>
  <si>
    <t>Доходы от продажи квартир</t>
  </si>
  <si>
    <t>000 1 16 00000 00 0000 000</t>
  </si>
  <si>
    <t>000 1 16 25000 01 0000 140</t>
  </si>
  <si>
    <t>000 2 00 00000 00 0000 000</t>
  </si>
  <si>
    <t>БЕЗВОЗМЕЗДНЫЕ ПОСТУПЛЕНИЯ</t>
  </si>
  <si>
    <t>000 2 02 01000 00 0000 151</t>
  </si>
  <si>
    <t>0014300</t>
  </si>
  <si>
    <t>5210325</t>
  </si>
  <si>
    <t>5210337</t>
  </si>
  <si>
    <t>0022900</t>
  </si>
  <si>
    <t>1001101</t>
  </si>
  <si>
    <t>0700400</t>
  </si>
  <si>
    <t>3400702</t>
  </si>
  <si>
    <t>3510200</t>
  </si>
  <si>
    <t>3510300</t>
  </si>
  <si>
    <t>5210145</t>
  </si>
  <si>
    <t>0029900</t>
  </si>
  <si>
    <t>5220008</t>
  </si>
  <si>
    <t>1001102</t>
  </si>
  <si>
    <t>5210147</t>
  </si>
  <si>
    <t>ГРБС:Управление образования Ирбитского муниципального образования</t>
  </si>
  <si>
    <t>ГРБС:Муниципальное учреждение здравоохранения "Ирбитская центральная районная больница им.Д.И.Мальгина "</t>
  </si>
  <si>
    <t>ГРБС: Управление культуры Ирбитского муниципального образования</t>
  </si>
  <si>
    <t>ГРБС:Дума Ирбитского муниципального образования</t>
  </si>
  <si>
    <t>ГРБС:Контрольный орган Ирбитского муниципального  образования</t>
  </si>
  <si>
    <t xml:space="preserve">Доходы бюджета Ирбитского муниципального образования по кодам классификации доходов бюджетов за 2010 год </t>
  </si>
  <si>
    <t xml:space="preserve">Финансовое управление в Ирбитском муниципальном образовании  </t>
  </si>
  <si>
    <t>004 1 13 03040 04 0000 130</t>
  </si>
  <si>
    <t>004 1 17 01040 04 0000180</t>
  </si>
  <si>
    <t>Невыясненные поступления, зачисляемые в бюджеты городских округов</t>
  </si>
  <si>
    <t>004 1 19 04000 04 0000 151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</si>
  <si>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</si>
  <si>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городских округов на выравнивание бюджетной обеспеченности</t>
  </si>
  <si>
    <t xml:space="preserve">Министерство по управлению государственным имуществом Свердловской области </t>
  </si>
  <si>
    <t>010 1 11 05010 04 0000 120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</si>
  <si>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</si>
  <si>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</si>
  <si>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 xml:space="preserve">Территориальная комиссия Ирбитского района по делам несовершеннолетних и защите прав </t>
  </si>
  <si>
    <t>035 1 16 90040 04 0000 140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</si>
  <si>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</si>
  <si>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Департамент по охране, контролю и регулированию использования животного мира Свердловской области</t>
  </si>
  <si>
    <t>045 1 16 90040 04 0000 140</t>
  </si>
  <si>
    <t>Федеральная служба по надзору в сфере природопользования</t>
  </si>
  <si>
    <t>048 1 12 01000 01 0000 120</t>
  </si>
  <si>
    <t>Уральское управление государственного надзора Федеральной службы по надзору в сфере транспорта</t>
  </si>
  <si>
    <t>106 1 16 90040 04 0000 140</t>
  </si>
  <si>
    <t xml:space="preserve">Межрайонная  инспекция  Федеральной  налоговой  службы  РФ №  8  по  Свердловской  области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</si>
  <si>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</si>
  <si>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Раздел 1.</t>
  </si>
  <si>
    <t xml:space="preserve">Муниципальные гарантии, предоставляемые с правом регрессного </t>
  </si>
  <si>
    <t xml:space="preserve"> требования к принципалу и предварительной проверкой финансового </t>
  </si>
  <si>
    <t xml:space="preserve">Номер строки </t>
  </si>
  <si>
    <t>Цель  гарантирования</t>
  </si>
  <si>
    <t xml:space="preserve">Наименование принципала </t>
  </si>
  <si>
    <t>Объем гарантий в рублях</t>
  </si>
  <si>
    <t>Обеспечение обязательств юридических лиц, связанных  с расчетами перед поставщиками  котельного топлива для теплоснабжения населения и бюджетных учреждений на отопительный сезон  2009-2010гг.,2010-2011гг.</t>
  </si>
  <si>
    <t>МУП ЖКХ "Зайково" Ирбитского МО</t>
  </si>
  <si>
    <t>Итого</t>
  </si>
  <si>
    <t xml:space="preserve">Раздел 2. Общий объем бюджетных ассигнований, предусмотренных на исполнение </t>
  </si>
  <si>
    <t xml:space="preserve">муниципальных гарантий  Ирбитского МО по возможным гарантийным </t>
  </si>
  <si>
    <t xml:space="preserve">случаям в 2010 году </t>
  </si>
  <si>
    <t>Отражение расходов по исполнению муниципальных гарантий за счет средств бюджета Ирбитского МО</t>
  </si>
  <si>
    <t>Объем бюджетных ассигнований на исполнение гарантий по возможным гарантийным случаям в 2010 году, в рублях</t>
  </si>
  <si>
    <t xml:space="preserve">Источники финансирования дефицита местного бюджета </t>
  </si>
  <si>
    <t xml:space="preserve">Итого </t>
  </si>
  <si>
    <t>Исполнение программы предоставления муниципальных гарантий за счет средств бюджета  Ирбитского муниципального образования  за 2010 год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</si>
  <si>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</si>
  <si>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</si>
  <si>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</si>
  <si>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182 1 01 02070 01 0000 110</t>
  </si>
  <si>
    <t>Налог надоходы физических лиц с иностранных граждан, осуществляющих трудовую деятельность по найму у физических лиц на основынии патента</t>
  </si>
  <si>
    <t>182 1 06 06012 04 0000 110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</si>
  <si>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</si>
  <si>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</si>
  <si>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</si>
  <si>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182 1 08 03010 01 0000 110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</si>
  <si>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</si>
  <si>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182 1 09 04050 04 0000 110</t>
  </si>
  <si>
    <t>Земельный налог (по обязательствам, возникшим до 1 января 2006 года), мобилизуемый на территориях городских округов</t>
  </si>
  <si>
    <t>182 1 09 07030 04 0000 110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</si>
  <si>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</si>
  <si>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182 1 09 07050 04 0000 110</t>
  </si>
  <si>
    <t>Прочие местные налоги и сборы, мобилизуемые на территориях городских округов</t>
  </si>
  <si>
    <t>182 1 16 03010 01 0000 140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</si>
  <si>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</si>
  <si>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</si>
  <si>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</si>
  <si>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</si>
  <si>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</si>
  <si>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182 1 16 90040 04 0000 140</t>
  </si>
  <si>
    <t>Управление Федеральной регистрационной службы по Свердловской области  (ИНН 6670073005, КПП667001001)</t>
  </si>
  <si>
    <t>Администрация Ирбитского муниципального образования</t>
  </si>
  <si>
    <t>901 1 19 04000 04 0000 151</t>
  </si>
  <si>
    <t>Субсидии бюджетам городских округов  на осуществление мероприятий по обеспечению жильем граждан Российской Федерации, проживающих в сельской местности</t>
  </si>
  <si>
    <t>901 2 02 02102 04 0000 151</t>
  </si>
  <si>
    <t>Субсидии бюджетам на закупку автотранспортных средств и коммунальной техники</t>
  </si>
  <si>
    <t>901 2 02 03002 04 0000 151</t>
  </si>
  <si>
    <t>Субвенции бюджетам городских округов на осуществление пономочий РФ по подготовке и проведению Всероссийской переписи населения</t>
  </si>
  <si>
    <t>901 2 02 03015 04 0000 151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</si>
  <si>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</si>
  <si>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 бюджетам городских округов на выполнение передаваемых полномочий субъектов Российской Федерации </t>
  </si>
  <si>
    <t>901 2 02 04999 04 0000 151</t>
  </si>
  <si>
    <t>Прочие межбюджетные трансферты, передаваемые бюджетам городских округов</t>
  </si>
  <si>
    <t xml:space="preserve">Комитет по управлению муниципальным имуществом Ирбитского муниципального образования </t>
  </si>
  <si>
    <t>902 1 11 05024 04 0000 120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</si>
  <si>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</si>
  <si>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902 1 11 09044 04 0000 120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</si>
  <si>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</si>
  <si>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квартир, находящихся в собственности городских округов</t>
  </si>
  <si>
    <t>902 1 14 02033 04 0000 410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</si>
  <si>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</si>
  <si>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    ( за исключением земельных участков муниципальных автономных учреждений)</t>
  </si>
  <si>
    <t>Управление образования Ирбитского муниципального образования (ИНН 6642002154, КПП 661101001, ОКАТО 65218000000)</t>
  </si>
  <si>
    <t>906 1 13 03040 04 0000 130</t>
  </si>
  <si>
    <t>906 1 19 04000 04 0000 151</t>
  </si>
  <si>
    <t>906 2 02 03021 04 0000 151</t>
  </si>
  <si>
    <t>Субвенции бюджетам городских округов на ежемесячное денежное вознаграждение за классное руководство</t>
  </si>
  <si>
    <t>906 2 02 03999 04 0000 151</t>
  </si>
  <si>
    <t xml:space="preserve">Муниципальное учреждение здравоохранения Ирбитская Центральная районная больница им. Д.И.Мальгина </t>
  </si>
  <si>
    <t>907 1 17 01040 04 0000 180</t>
  </si>
  <si>
    <t>Прочие невыясненные поступления в бюджеты городских округов</t>
  </si>
  <si>
    <t>907 1 19 04000 04 0000 151</t>
  </si>
  <si>
    <t>Субсидии бюджетам городских округов на денежные выплаты медицинскому персоналу фельдшерско- акушерских пунктов, врачам, фельдшерам и медицинским сестрам скорой медицинской помощи</t>
  </si>
  <si>
    <t xml:space="preserve">Управление культуры Ирбитского муниципального образования </t>
  </si>
  <si>
    <t>908 2 02 02999 04 0000 151</t>
  </si>
  <si>
    <t>908 2 02 04025 04 0000 151</t>
  </si>
  <si>
    <t>Межбюджетные трансферты, передаваемые бюджетам городских округов на комплектование книжных фодов библиотек</t>
  </si>
  <si>
    <t>Ирбитская районная территориальная избирательная комиссия</t>
  </si>
  <si>
    <t>917 2 02 04999 04 0000 151</t>
  </si>
  <si>
    <t>Прочие межбюдженые трансферты, передаваемые бюджетам городских округов (на проведение выборов)</t>
  </si>
  <si>
    <t>Доходы бюджета - ИТОГО</t>
  </si>
  <si>
    <t>Глава Ирбитского муниципального образования                                                Н.П. Бокова</t>
  </si>
  <si>
    <t xml:space="preserve">                                               Приложение  2</t>
  </si>
  <si>
    <t xml:space="preserve">                                               к решению Думы Ирбитского</t>
  </si>
  <si>
    <t>Процент от плана</t>
  </si>
  <si>
    <t>000 1 01 00000 00 0000 000</t>
  </si>
  <si>
    <t>000 1 01 02000 01 0000 110</t>
  </si>
  <si>
    <t>000 1 01 02010 01 0000 110</t>
  </si>
  <si>
    <t>000 1 01 02020 01 0000 110</t>
  </si>
  <si>
    <t>000 1 01 02021 01 0000 110</t>
  </si>
  <si>
    <t>000 1 01 02022 01 0000 110</t>
  </si>
  <si>
    <t>000 1 01 02030 01 0000 110</t>
  </si>
  <si>
    <t>000 1 01 02040 01 0000 110</t>
  </si>
  <si>
    <t>000 1 01 02070 01 0000 110</t>
  </si>
  <si>
    <t>000 1 05 00000 00 0000 000</t>
  </si>
  <si>
    <t>НАЛОГИ НА СОВОКУПНЫЙ ДОХОД</t>
  </si>
  <si>
    <t>000 1 05 02000 02 0000 110</t>
  </si>
  <si>
    <t>000 1 05 03000 01 0000 110</t>
  </si>
  <si>
    <t>000 1 06 00000 00 0000 000</t>
  </si>
  <si>
    <t>000 1 06 01000 00 0000 110</t>
  </si>
  <si>
    <t>000 1 06 01020 04 0000 110</t>
  </si>
  <si>
    <t>000 1 06 06000 00 0000 110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</si>
  <si>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</si>
  <si>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</si>
  <si>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000 1 06 06012 04 0000 110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</si>
  <si>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</si>
  <si>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</si>
  <si>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000 1 06 06022 04 0000 110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</si>
  <si>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</si>
  <si>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</si>
  <si>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</si>
  <si>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</si>
  <si>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</si>
  <si>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000 1 09 00000 00 0000 000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</si>
  <si>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</si>
  <si>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</si>
  <si>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</si>
  <si>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</si>
  <si>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000 1 09 04050 04 0000 110</t>
  </si>
  <si>
    <t>000 1 09 07000 00 0000 110</t>
  </si>
  <si>
    <t>Прочие налоги и сборы (по отмененным местным налогам и сборам)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</si>
  <si>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</si>
  <si>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</si>
  <si>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000 1 09 07030 04 0000 110</t>
  </si>
  <si>
    <t>000 1 09 07050 00 0000 110</t>
  </si>
  <si>
    <t>Прочие местные налоги и сборы</t>
  </si>
  <si>
    <t>000 1 09 07050 04 0000 110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</si>
  <si>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</si>
  <si>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000 1 11 05010 04 0000 120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</si>
  <si>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</si>
  <si>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</si>
  <si>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000 1 11 05024 04 0000 120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</si>
  <si>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</si>
  <si>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</si>
  <si>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</si>
  <si>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</si>
  <si>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000 1 11 09044 04 0000 120</t>
  </si>
  <si>
    <t>000 1 12 00000 00 0000 000</t>
  </si>
  <si>
    <t>000 1 12 01000 01 0000 120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</si>
  <si>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</si>
  <si>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</si>
  <si>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</si>
  <si>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 xml:space="preserve">Код классификации доходов бюджетов </t>
  </si>
  <si>
    <t>Наименование администратора доходов бюджета Ирбитского муниципального образования, администратора поступлений в бюджеты Российской Федерации или кода классификации доходов бюджетов</t>
  </si>
  <si>
    <t>Доходы местного бюджета по кодам видов доходов, подвидов доходов, классификации операций сектора государственного управления, относящихся к доходам бюджета за 2010 год</t>
  </si>
  <si>
    <t>-</t>
  </si>
  <si>
    <t>902 1 11 09044 04 0003 120</t>
  </si>
  <si>
    <t>000 1 11 09044 04 0003 120</t>
  </si>
  <si>
    <t>Плата за пользование нежилыми помещениями (наем) муниципального жилого фонда</t>
  </si>
  <si>
    <t>Доходы от сдачи в аренду движимого имущества, находящегося в казне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</si>
  <si>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000 1 11 09044 04 0004 120</t>
  </si>
  <si>
    <t>000 1 11 09044 04 0010 120</t>
  </si>
  <si>
    <t>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муниципальной формы собственности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</si>
  <si>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 которые  расположены  в границах городских округов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</si>
  <si>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</si>
  <si>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</si>
  <si>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902 1 11 09044 04 0004 120</t>
  </si>
  <si>
    <t>902 1 11 09044 04 0010 120</t>
  </si>
  <si>
    <t>Расходы бюджета Ирбитского муниципального образования по разделам и подразделам  классификации расходов бюджетов РФ  за 2010 год</t>
  </si>
  <si>
    <t>Расходы бюджета Ирбитского муниципального образования по разделам,подразделам, целевым статьям и видам расходов  классификации расходов бюджетов  РФ за 2010 год</t>
  </si>
  <si>
    <t>Расходы бюджета Ирбитского муниципального образования по ведомственной структуре расходов за 2010 год</t>
  </si>
  <si>
    <t>Наименование главного распорядителя бюджетных средств, раздела, подраздела, целевой статьи и вида расходов</t>
  </si>
  <si>
    <t xml:space="preserve"> Источники финансирования дефицита бюджета Ирбитского муниципального образования по кодам классификации источников финансирования дефицитов бюджетов  за 2010 год</t>
  </si>
  <si>
    <t>Бюджетные кредиты, предоставленные внутри страны в валюте Российской Федерации</t>
  </si>
  <si>
    <t>Источники финансирования дефицита бюджета по кодам групп, подгрупп, статей,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 за 2010 год</t>
  </si>
  <si>
    <t>004 01 06 05 00 00 0000 600</t>
  </si>
  <si>
    <t>Возврат бюджетных кредитов, предоставленных внутри страны в валюте Российской Федерации</t>
  </si>
  <si>
    <t>004 01 06 05 01 00 0000 640</t>
  </si>
  <si>
    <t xml:space="preserve">Возврат бюджетных кредитов, предоставленных юридическим лицам в валюте Российской Федерации 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</si>
  <si>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</si>
  <si>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 xml:space="preserve">004 01 06 04 00 04 0000 810 </t>
  </si>
  <si>
    <t>Исполнение государственных и муниципальных гарантий в валюте РФ в случае,если исполнение гарантом государственных и муниципальных гарантий ведет к возникновению права регрессивного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</si>
  <si>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гаранту прав требования бенефициара к принципалу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</si>
  <si>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требования бенефициара к принципалу</t>
  </si>
  <si>
    <t>Исполнение гарантий городских округов в валюте РФ в случае,если исполнение гарантом государственных и муниципальных гарантий ведет к возникновению права регрессивного гаранта к принципалу либо обусловлено уступкой гаранту прав требования бенефициара к принципалу</t>
  </si>
  <si>
    <t>Покрытие временного кассового разрыва, возникающего при исполнении бюджета муниципального образования</t>
  </si>
  <si>
    <t>предыдущие годы и не погашенные к 2010 году</t>
  </si>
  <si>
    <t>Бюджетные кредиты, полученные от других бюджетов бюджетной системы Российской Федерации</t>
  </si>
  <si>
    <t>Максимальный размер процентов, выплата которых предусмотрена по долговым обязательствам</t>
  </si>
  <si>
    <t>состояния принципала в общем объеме 20 770 444 рубля</t>
  </si>
  <si>
    <t>Сумма непогашенных заимствований, предусмотренная решением о бюджете</t>
  </si>
  <si>
    <t>Сумма, подлежащая погашению в 2010 году, в рублях</t>
  </si>
  <si>
    <t>Прочие доходы от оказания платных услуг и компенсации затрат государства</t>
  </si>
  <si>
    <t>000 1 14 01000 00 0000 410</t>
  </si>
  <si>
    <t>000 1 14 01040 04 0000 410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</si>
  <si>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</si>
  <si>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</si>
  <si>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000 1 14 02030 04 0000 410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</si>
  <si>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</si>
  <si>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</si>
  <si>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000 1 14 06000 00 0000 430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</si>
  <si>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</si>
  <si>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000 1 14 06010 00 0000 430</t>
  </si>
  <si>
    <t>000 1 14 06012 04 0000 430</t>
  </si>
  <si>
    <t>000 1 14 06020 00 0000 430</t>
  </si>
  <si>
    <t>Доходы от продажи земельных участков, государственная собственность на которые разграничена ( за исключением земельных участков автономных учреждений)</t>
  </si>
  <si>
    <t>000 1 14 06024 04 0000 430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</si>
  <si>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</si>
  <si>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</si>
  <si>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</si>
  <si>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</si>
  <si>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000 1 16 06000 01 0000 140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</si>
  <si>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</si>
  <si>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000 1 16 25060 01 0000 140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</si>
  <si>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</si>
  <si>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</si>
  <si>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</si>
  <si>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(штрафов) и иных сумм в возмещение ущерба</t>
  </si>
  <si>
    <t>000 1 16 90040 04 0000 140</t>
  </si>
  <si>
    <t>000 1 17 00000 00 0000 000</t>
  </si>
  <si>
    <t>ПРОЧИЕ НЕНАЛОГОВЫЕ ДОХОДЫ</t>
  </si>
  <si>
    <t>000 1 17 01000 00 0000 180</t>
  </si>
  <si>
    <t>Невыясненные поступления</t>
  </si>
  <si>
    <t>000 1 17 01040 04 0000 180</t>
  </si>
  <si>
    <t>Невыясненные поступления, зачисляемые вбюджетыгородских округов</t>
  </si>
  <si>
    <t>000 1 19 00000 00 0000 000</t>
  </si>
  <si>
    <t>ВОЗВРАТ ОСТАТКОВ СУБСИДИЙ И СУБВЕНЦИЙ И ИНЫХ МЕЖБЮДЖЕТНЫХ ТРАНСФЕРТНЫХ, ИМЕЮЩИХ ЦЕЛЕВОЕ НАЗНАЧЕНИЕ, ПРОШЛЫХ ЛЕТ</t>
  </si>
  <si>
    <t>000 1 19 04000 04 0000 151</t>
  </si>
  <si>
    <t>000 2 02 00000 00 0000 000</t>
  </si>
  <si>
    <t>5210329</t>
  </si>
  <si>
    <t>5221226</t>
  </si>
  <si>
    <t>7952800</t>
  </si>
  <si>
    <t>5200900</t>
  </si>
  <si>
    <t>5210150</t>
  </si>
  <si>
    <t>004 01 06 05 01 04 0000 640</t>
  </si>
  <si>
    <t>Исполнение программы муниципальных внутренних заимствований</t>
  </si>
  <si>
    <t>МЦП поддержки предпр.АПК Ирбит.района на 2006-2010</t>
  </si>
  <si>
    <t>5210148</t>
  </si>
  <si>
    <t>917</t>
  </si>
  <si>
    <t>0107</t>
  </si>
  <si>
    <t xml:space="preserve">Всего расходов:   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</si>
  <si>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</si>
  <si>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</si>
  <si>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906</t>
  </si>
  <si>
    <t>908</t>
  </si>
  <si>
    <t>0701</t>
  </si>
  <si>
    <t>0501</t>
  </si>
  <si>
    <t>000 01 00 00 0000 0000 000</t>
  </si>
  <si>
    <t>004 01 05 02 01 04 0000 510</t>
  </si>
  <si>
    <t>Изменение остатков средств на счетах по учету средств бюджета</t>
  </si>
  <si>
    <t>004 01 05 00 00 00 0000 000</t>
  </si>
  <si>
    <t>801</t>
  </si>
  <si>
    <t>0000</t>
  </si>
  <si>
    <t>0104</t>
  </si>
  <si>
    <t>0021500</t>
  </si>
  <si>
    <t>500</t>
  </si>
  <si>
    <t>0203</t>
  </si>
  <si>
    <t>0013600</t>
  </si>
  <si>
    <t>0503</t>
  </si>
  <si>
    <t>6000100</t>
  </si>
  <si>
    <t>6000200</t>
  </si>
  <si>
    <t>6000500</t>
  </si>
  <si>
    <t>802</t>
  </si>
  <si>
    <t>803</t>
  </si>
  <si>
    <t>804</t>
  </si>
  <si>
    <t>805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</si>
  <si>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</si>
  <si>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</si>
  <si>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</si>
  <si>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</si>
  <si>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</si>
  <si>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</si>
  <si>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</si>
  <si>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</si>
  <si>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</si>
  <si>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</si>
  <si>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</si>
  <si>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</si>
  <si>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0102</t>
  </si>
  <si>
    <t>0020300</t>
  </si>
  <si>
    <t>1003</t>
  </si>
  <si>
    <t>0806</t>
  </si>
  <si>
    <t>1006</t>
  </si>
  <si>
    <t>4709900</t>
  </si>
  <si>
    <t>0902</t>
  </si>
  <si>
    <t>4789900</t>
  </si>
  <si>
    <t>5201800</t>
  </si>
  <si>
    <t>0910</t>
  </si>
  <si>
    <t>4529900</t>
  </si>
  <si>
    <t>4209900</t>
  </si>
  <si>
    <t>4219900</t>
  </si>
  <si>
    <t>4239900</t>
  </si>
  <si>
    <t>0709</t>
  </si>
  <si>
    <t>0801</t>
  </si>
  <si>
    <t>4409900</t>
  </si>
  <si>
    <t>4429900</t>
  </si>
  <si>
    <t>Код разд.,подраздела</t>
  </si>
  <si>
    <t>5210202</t>
  </si>
  <si>
    <t>006</t>
  </si>
  <si>
    <t>5210140</t>
  </si>
  <si>
    <t>4560000</t>
  </si>
  <si>
    <t>5210116</t>
  </si>
  <si>
    <t>5210201</t>
  </si>
  <si>
    <t>5210137</t>
  </si>
  <si>
    <t>912</t>
  </si>
  <si>
    <t>913</t>
  </si>
  <si>
    <t>Приложение № 6</t>
  </si>
  <si>
    <t>000 2 02 04000 00 0000 151</t>
  </si>
  <si>
    <t>Иные межбюджетные трансферты</t>
  </si>
  <si>
    <t>Прочие межбюджетные трансферты, передаваемые бюджетам</t>
  </si>
  <si>
    <t>000 8 50 00000 00 0000 000</t>
  </si>
  <si>
    <t>№ ст ро ки</t>
  </si>
  <si>
    <t>0111</t>
  </si>
  <si>
    <t>0650300</t>
  </si>
  <si>
    <t>182 1 01 02010 01 0000 110</t>
  </si>
  <si>
    <t>182 1 01 02021 01 0000 110</t>
  </si>
  <si>
    <t>182 1 01 02022 01 0000 110</t>
  </si>
  <si>
    <t>182 1 01 02030 01 0000 110</t>
  </si>
  <si>
    <t>182 1 01 02040 01 0000 110</t>
  </si>
  <si>
    <t>182 1 05 02000 02 0000 110</t>
  </si>
  <si>
    <t>182 1 05 03000 01 0000 110</t>
  </si>
  <si>
    <t>Утверждено, в рублях</t>
  </si>
  <si>
    <t>Исполнено, в рублях</t>
  </si>
  <si>
    <t xml:space="preserve">"Об исполнении  бюджета Ирбитского </t>
  </si>
  <si>
    <t>182 1 06 01020 04 0000 110</t>
  </si>
  <si>
    <t>902 1 14 01040 04 0000 410</t>
  </si>
  <si>
    <t>010 1 14 06012 04 0000 430</t>
  </si>
  <si>
    <t>004 2 02 01001 04 0000 151</t>
  </si>
  <si>
    <t>004 2 02 02999 04 0000 151</t>
  </si>
  <si>
    <t>7950100</t>
  </si>
  <si>
    <t>7950200</t>
  </si>
  <si>
    <t>7950500</t>
  </si>
  <si>
    <t>7950600</t>
  </si>
  <si>
    <t>7950300</t>
  </si>
  <si>
    <t>7950400</t>
  </si>
  <si>
    <t>4369300</t>
  </si>
  <si>
    <t>000 1 00 00000 00 0000 000</t>
  </si>
  <si>
    <t>НАЛОГОВЫЕ И НЕНАЛОГОВЫЕ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</si>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</sst>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#,##0.0"/>
    <numFmt numFmtId="168" formatCode="#,##0.0_р_."/>
    <numFmt numFmtId="169" formatCode="#,##0_р_.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2"/>
      <color indexed="8"/>
      <name val="Arial Cyr"/>
      <family val="0"/>
    </font>
    <font>
      <b/>
      <sz val="11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b/>
      <i/>
      <sz val="11"/>
      <name val="Arial Cyr"/>
      <family val="0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7" borderId="1" applyNumberFormat="0" applyAlignment="0" applyProtection="0"/>
    <xf numFmtId="0" fontId="24" fillId="15" borderId="2" applyNumberFormat="0" applyAlignment="0" applyProtection="0"/>
    <xf numFmtId="0" fontId="25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16" borderId="7" applyNumberFormat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15" borderId="0" xfId="0" applyFont="1" applyFill="1" applyAlignment="1">
      <alignment/>
    </xf>
    <xf numFmtId="0" fontId="0" fillId="15" borderId="0" xfId="0" applyFont="1" applyFill="1" applyAlignment="1">
      <alignment/>
    </xf>
    <xf numFmtId="0" fontId="0" fillId="15" borderId="0" xfId="0" applyFill="1" applyAlignment="1">
      <alignment/>
    </xf>
    <xf numFmtId="0" fontId="2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4" fillId="15" borderId="0" xfId="53" applyFill="1">
      <alignment/>
      <protection/>
    </xf>
    <xf numFmtId="0" fontId="4" fillId="15" borderId="0" xfId="53" applyFill="1" applyAlignment="1">
      <alignment wrapText="1"/>
      <protection/>
    </xf>
    <xf numFmtId="0" fontId="5" fillId="15" borderId="0" xfId="0" applyFont="1" applyFill="1" applyAlignment="1">
      <alignment/>
    </xf>
    <xf numFmtId="0" fontId="4" fillId="15" borderId="0" xfId="54" applyFill="1">
      <alignment/>
      <protection/>
    </xf>
    <xf numFmtId="0" fontId="4" fillId="15" borderId="0" xfId="53" applyFill="1" applyAlignment="1">
      <alignment horizontal="center"/>
      <protection/>
    </xf>
    <xf numFmtId="0" fontId="6" fillId="15" borderId="0" xfId="53" applyFont="1" applyFill="1">
      <alignment/>
      <protection/>
    </xf>
    <xf numFmtId="0" fontId="7" fillId="15" borderId="0" xfId="0" applyFont="1" applyFill="1" applyAlignment="1">
      <alignment/>
    </xf>
    <xf numFmtId="0" fontId="3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1" fillId="15" borderId="0" xfId="0" applyFont="1" applyFill="1" applyAlignment="1">
      <alignment/>
    </xf>
    <xf numFmtId="0" fontId="8" fillId="15" borderId="0" xfId="0" applyFont="1" applyFill="1" applyAlignment="1">
      <alignment horizontal="left"/>
    </xf>
    <xf numFmtId="0" fontId="2" fillId="15" borderId="0" xfId="0" applyFont="1" applyFill="1" applyAlignment="1">
      <alignment horizontal="left"/>
    </xf>
    <xf numFmtId="0" fontId="2" fillId="15" borderId="0" xfId="0" applyFont="1" applyFill="1" applyAlignment="1">
      <alignment/>
    </xf>
    <xf numFmtId="0" fontId="8" fillId="15" borderId="0" xfId="0" applyFont="1" applyFill="1" applyAlignment="1">
      <alignment/>
    </xf>
    <xf numFmtId="0" fontId="5" fillId="15" borderId="0" xfId="0" applyFont="1" applyFill="1" applyAlignment="1">
      <alignment/>
    </xf>
    <xf numFmtId="0" fontId="0" fillId="15" borderId="0" xfId="0" applyFont="1" applyFill="1" applyAlignment="1">
      <alignment wrapText="1"/>
    </xf>
    <xf numFmtId="0" fontId="0" fillId="15" borderId="10" xfId="0" applyFont="1" applyFill="1" applyBorder="1" applyAlignment="1">
      <alignment horizontal="center"/>
    </xf>
    <xf numFmtId="0" fontId="5" fillId="15" borderId="0" xfId="0" applyFont="1" applyFill="1" applyBorder="1" applyAlignment="1">
      <alignment/>
    </xf>
    <xf numFmtId="0" fontId="8" fillId="15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18" borderId="10" xfId="0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" fillId="15" borderId="0" xfId="0" applyFont="1" applyFill="1" applyAlignment="1">
      <alignment horizontal="left"/>
    </xf>
    <xf numFmtId="0" fontId="1" fillId="15" borderId="0" xfId="54" applyFont="1" applyFill="1">
      <alignment/>
      <protection/>
    </xf>
    <xf numFmtId="0" fontId="11" fillId="0" borderId="0" xfId="0" applyFont="1" applyAlignment="1">
      <alignment/>
    </xf>
    <xf numFmtId="0" fontId="0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18" borderId="11" xfId="0" applyFill="1" applyBorder="1" applyAlignment="1">
      <alignment horizontal="left" vertical="center" wrapText="1"/>
    </xf>
    <xf numFmtId="0" fontId="0" fillId="18" borderId="12" xfId="0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4" fillId="15" borderId="0" xfId="53" applyFont="1" applyFill="1">
      <alignment/>
      <protection/>
    </xf>
    <xf numFmtId="0" fontId="0" fillId="15" borderId="0" xfId="0" applyFill="1" applyBorder="1" applyAlignment="1">
      <alignment horizontal="left"/>
    </xf>
    <xf numFmtId="0" fontId="0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49" fontId="5" fillId="15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0" fillId="15" borderId="10" xfId="53" applyFont="1" applyFill="1" applyBorder="1" applyAlignment="1">
      <alignment horizontal="center"/>
      <protection/>
    </xf>
    <xf numFmtId="0" fontId="0" fillId="15" borderId="10" xfId="53" applyFont="1" applyFill="1" applyBorder="1" applyAlignment="1">
      <alignment wrapText="1"/>
      <protection/>
    </xf>
    <xf numFmtId="0" fontId="5" fillId="15" borderId="10" xfId="53" applyFont="1" applyFill="1" applyBorder="1" applyAlignment="1">
      <alignment wrapText="1"/>
      <protection/>
    </xf>
    <xf numFmtId="0" fontId="10" fillId="15" borderId="10" xfId="53" applyFont="1" applyFill="1" applyBorder="1">
      <alignment/>
      <protection/>
    </xf>
    <xf numFmtId="49" fontId="5" fillId="15" borderId="10" xfId="53" applyNumberFormat="1" applyFont="1" applyFill="1" applyBorder="1" applyAlignment="1">
      <alignment horizontal="center" wrapText="1"/>
      <protection/>
    </xf>
    <xf numFmtId="49" fontId="0" fillId="15" borderId="10" xfId="53" applyNumberFormat="1" applyFont="1" applyFill="1" applyBorder="1" applyAlignment="1">
      <alignment horizontal="center" wrapText="1"/>
      <protection/>
    </xf>
    <xf numFmtId="4" fontId="5" fillId="15" borderId="10" xfId="53" applyNumberFormat="1" applyFont="1" applyFill="1" applyBorder="1" applyAlignment="1">
      <alignment horizontal="center"/>
      <protection/>
    </xf>
    <xf numFmtId="49" fontId="10" fillId="15" borderId="10" xfId="53" applyNumberFormat="1" applyFont="1" applyFill="1" applyBorder="1">
      <alignment/>
      <protection/>
    </xf>
    <xf numFmtId="4" fontId="10" fillId="15" borderId="10" xfId="62" applyNumberFormat="1" applyFont="1" applyFill="1" applyBorder="1" applyAlignment="1">
      <alignment horizontal="center"/>
    </xf>
    <xf numFmtId="4" fontId="10" fillId="15" borderId="10" xfId="53" applyNumberFormat="1" applyFont="1" applyFill="1" applyBorder="1" applyAlignment="1">
      <alignment horizontal="center"/>
      <protection/>
    </xf>
    <xf numFmtId="49" fontId="9" fillId="15" borderId="10" xfId="53" applyNumberFormat="1" applyFont="1" applyFill="1" applyBorder="1">
      <alignment/>
      <protection/>
    </xf>
    <xf numFmtId="4" fontId="0" fillId="15" borderId="10" xfId="53" applyNumberFormat="1" applyFont="1" applyFill="1" applyBorder="1" applyAlignment="1">
      <alignment horizontal="center"/>
      <protection/>
    </xf>
    <xf numFmtId="4" fontId="9" fillId="15" borderId="10" xfId="62" applyNumberFormat="1" applyFont="1" applyFill="1" applyBorder="1" applyAlignment="1">
      <alignment horizontal="center"/>
    </xf>
    <xf numFmtId="4" fontId="9" fillId="15" borderId="10" xfId="53" applyNumberFormat="1" applyFont="1" applyFill="1" applyBorder="1" applyAlignment="1">
      <alignment horizontal="center"/>
      <protection/>
    </xf>
    <xf numFmtId="43" fontId="5" fillId="15" borderId="10" xfId="62" applyFont="1" applyFill="1" applyBorder="1" applyAlignment="1">
      <alignment horizontal="center"/>
    </xf>
    <xf numFmtId="170" fontId="5" fillId="15" borderId="10" xfId="62" applyNumberFormat="1" applyFont="1" applyFill="1" applyBorder="1" applyAlignment="1">
      <alignment horizontal="center" wrapText="1"/>
    </xf>
    <xf numFmtId="0" fontId="5" fillId="15" borderId="10" xfId="53" applyFont="1" applyFill="1" applyBorder="1" applyAlignment="1">
      <alignment horizontal="left" vertical="center" wrapText="1"/>
      <protection/>
    </xf>
    <xf numFmtId="4" fontId="0" fillId="15" borderId="10" xfId="53" applyNumberFormat="1" applyFont="1" applyFill="1" applyBorder="1" applyAlignment="1">
      <alignment horizontal="center"/>
      <protection/>
    </xf>
    <xf numFmtId="0" fontId="9" fillId="15" borderId="10" xfId="53" applyFont="1" applyFill="1" applyBorder="1">
      <alignment/>
      <protection/>
    </xf>
    <xf numFmtId="170" fontId="0" fillId="15" borderId="10" xfId="62" applyNumberFormat="1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0" fillId="0" borderId="13" xfId="0" applyFont="1" applyBorder="1" applyAlignment="1">
      <alignment horizontal="left"/>
    </xf>
    <xf numFmtId="49" fontId="0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/>
    </xf>
    <xf numFmtId="0" fontId="4" fillId="0" borderId="16" xfId="0" applyNumberFormat="1" applyFont="1" applyBorder="1" applyAlignment="1">
      <alignment horizontal="left" vertical="center" wrapText="1"/>
    </xf>
    <xf numFmtId="4" fontId="0" fillId="0" borderId="10" xfId="0" applyNumberFormat="1" applyFont="1" applyBorder="1" applyAlignment="1">
      <alignment horizontal="right"/>
    </xf>
    <xf numFmtId="0" fontId="20" fillId="0" borderId="10" xfId="0" applyNumberFormat="1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0" fontId="20" fillId="0" borderId="16" xfId="0" applyNumberFormat="1" applyFont="1" applyFill="1" applyBorder="1" applyAlignment="1">
      <alignment horizontal="left" vertical="top" wrapText="1"/>
    </xf>
    <xf numFmtId="0" fontId="5" fillId="0" borderId="16" xfId="0" applyNumberFormat="1" applyFont="1" applyBorder="1" applyAlignment="1">
      <alignment horizontal="left" vertical="center" wrapText="1"/>
    </xf>
    <xf numFmtId="49" fontId="2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/>
    </xf>
    <xf numFmtId="0" fontId="37" fillId="0" borderId="16" xfId="0" applyNumberFormat="1" applyFont="1" applyFill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wrapText="1"/>
    </xf>
    <xf numFmtId="0" fontId="4" fillId="0" borderId="17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13" xfId="0" applyFont="1" applyBorder="1" applyAlignment="1">
      <alignment/>
    </xf>
    <xf numFmtId="3" fontId="4" fillId="0" borderId="14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/>
    </xf>
    <xf numFmtId="0" fontId="0" fillId="18" borderId="18" xfId="0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top" shrinkToFit="1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shrinkToFit="1"/>
    </xf>
    <xf numFmtId="4" fontId="0" fillId="15" borderId="10" xfId="0" applyNumberFormat="1" applyFont="1" applyFill="1" applyBorder="1" applyAlignment="1">
      <alignment horizontal="right" vertical="top" shrinkToFit="1"/>
    </xf>
    <xf numFmtId="4" fontId="0" fillId="15" borderId="18" xfId="0" applyNumberFormat="1" applyFont="1" applyFill="1" applyBorder="1" applyAlignment="1">
      <alignment horizontal="right" vertical="top" shrinkToFit="1"/>
    </xf>
    <xf numFmtId="4" fontId="0" fillId="15" borderId="10" xfId="0" applyNumberFormat="1" applyFont="1" applyFill="1" applyBorder="1" applyAlignment="1">
      <alignment horizontal="right" vertical="top" shrinkToFit="1"/>
    </xf>
    <xf numFmtId="4" fontId="0" fillId="15" borderId="18" xfId="0" applyNumberFormat="1" applyFont="1" applyFill="1" applyBorder="1" applyAlignment="1">
      <alignment horizontal="right" vertical="top" shrinkToFit="1"/>
    </xf>
    <xf numFmtId="4" fontId="5" fillId="15" borderId="17" xfId="0" applyNumberFormat="1" applyFont="1" applyFill="1" applyBorder="1" applyAlignment="1">
      <alignment horizontal="right" vertical="top" shrinkToFit="1"/>
    </xf>
    <xf numFmtId="1" fontId="6" fillId="15" borderId="10" xfId="53" applyNumberFormat="1" applyFont="1" applyFill="1" applyBorder="1">
      <alignment/>
      <protection/>
    </xf>
    <xf numFmtId="49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4" fontId="4" fillId="0" borderId="19" xfId="0" applyNumberFormat="1" applyFont="1" applyBorder="1" applyAlignment="1">
      <alignment horizontal="right"/>
    </xf>
    <xf numFmtId="1" fontId="6" fillId="15" borderId="19" xfId="53" applyNumberFormat="1" applyFont="1" applyFill="1" applyBorder="1">
      <alignment/>
      <protection/>
    </xf>
    <xf numFmtId="0" fontId="5" fillId="0" borderId="10" xfId="0" applyFont="1" applyBorder="1" applyAlignment="1">
      <alignment vertical="top" wrapText="1"/>
    </xf>
    <xf numFmtId="4" fontId="5" fillId="15" borderId="10" xfId="0" applyNumberFormat="1" applyFont="1" applyFill="1" applyBorder="1" applyAlignment="1">
      <alignment horizontal="right" vertical="top" shrinkToFit="1"/>
    </xf>
    <xf numFmtId="0" fontId="6" fillId="0" borderId="1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4" fontId="0" fillId="0" borderId="22" xfId="0" applyNumberFormat="1" applyBorder="1" applyAlignment="1">
      <alignment vertical="center"/>
    </xf>
    <xf numFmtId="4" fontId="0" fillId="0" borderId="20" xfId="0" applyNumberFormat="1" applyBorder="1" applyAlignment="1">
      <alignment/>
    </xf>
    <xf numFmtId="0" fontId="38" fillId="0" borderId="0" xfId="0" applyFont="1" applyAlignment="1">
      <alignment/>
    </xf>
    <xf numFmtId="0" fontId="5" fillId="15" borderId="0" xfId="0" applyFont="1" applyFill="1" applyBorder="1" applyAlignment="1">
      <alignment vertical="top"/>
    </xf>
    <xf numFmtId="0" fontId="0" fillId="15" borderId="0" xfId="0" applyFill="1" applyBorder="1" applyAlignment="1">
      <alignment/>
    </xf>
    <xf numFmtId="0" fontId="0" fillId="18" borderId="20" xfId="0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0" fontId="5" fillId="18" borderId="1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/>
    </xf>
    <xf numFmtId="1" fontId="9" fillId="15" borderId="10" xfId="53" applyNumberFormat="1" applyFont="1" applyFill="1" applyBorder="1">
      <alignment/>
      <protection/>
    </xf>
    <xf numFmtId="166" fontId="9" fillId="15" borderId="10" xfId="53" applyNumberFormat="1" applyFont="1" applyFill="1" applyBorder="1">
      <alignment/>
      <protection/>
    </xf>
    <xf numFmtId="4" fontId="0" fillId="15" borderId="10" xfId="0" applyNumberFormat="1" applyFont="1" applyFill="1" applyBorder="1" applyAlignment="1">
      <alignment horizontal="center"/>
    </xf>
    <xf numFmtId="0" fontId="5" fillId="15" borderId="10" xfId="0" applyFont="1" applyFill="1" applyBorder="1" applyAlignment="1">
      <alignment horizontal="left" wrapText="1"/>
    </xf>
    <xf numFmtId="43" fontId="0" fillId="15" borderId="10" xfId="62" applyFont="1" applyFill="1" applyBorder="1" applyAlignment="1">
      <alignment wrapText="1"/>
    </xf>
    <xf numFmtId="0" fontId="0" fillId="15" borderId="10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wrapText="1"/>
    </xf>
    <xf numFmtId="4" fontId="0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2" fontId="4" fillId="0" borderId="10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0" fillId="18" borderId="16" xfId="0" applyFill="1" applyBorder="1" applyAlignment="1">
      <alignment horizontal="center" vertical="center" wrapText="1"/>
    </xf>
    <xf numFmtId="0" fontId="5" fillId="15" borderId="10" xfId="53" applyFont="1" applyFill="1" applyBorder="1" applyAlignment="1">
      <alignment horizontal="center" vertical="center"/>
      <protection/>
    </xf>
    <xf numFmtId="0" fontId="4" fillId="15" borderId="10" xfId="53" applyFont="1" applyFill="1" applyBorder="1" applyAlignment="1">
      <alignment horizontal="center"/>
      <protection/>
    </xf>
    <xf numFmtId="49" fontId="4" fillId="15" borderId="10" xfId="53" applyNumberFormat="1" applyFont="1" applyFill="1" applyBorder="1" applyAlignment="1">
      <alignment horizontal="center" wrapText="1"/>
      <protection/>
    </xf>
    <xf numFmtId="0" fontId="4" fillId="15" borderId="0" xfId="53" applyFont="1" applyFill="1" applyAlignment="1">
      <alignment horizontal="center"/>
      <protection/>
    </xf>
    <xf numFmtId="0" fontId="0" fillId="15" borderId="0" xfId="53" applyFont="1" applyFill="1" applyAlignment="1">
      <alignment horizontal="center"/>
      <protection/>
    </xf>
    <xf numFmtId="0" fontId="4" fillId="15" borderId="19" xfId="53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15" borderId="10" xfId="0" applyNumberFormat="1" applyFill="1" applyBorder="1" applyAlignment="1">
      <alignment/>
    </xf>
    <xf numFmtId="4" fontId="0" fillId="15" borderId="20" xfId="53" applyNumberFormat="1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/>
    </xf>
    <xf numFmtId="4" fontId="0" fillId="0" borderId="20" xfId="0" applyNumberFormat="1" applyFont="1" applyBorder="1" applyAlignment="1">
      <alignment/>
    </xf>
    <xf numFmtId="4" fontId="0" fillId="15" borderId="20" xfId="53" applyNumberFormat="1" applyFont="1" applyFill="1" applyBorder="1" applyAlignment="1">
      <alignment/>
      <protection/>
    </xf>
    <xf numFmtId="0" fontId="0" fillId="15" borderId="10" xfId="0" applyFont="1" applyFill="1" applyBorder="1" applyAlignment="1">
      <alignment horizontal="center" wrapText="1"/>
    </xf>
    <xf numFmtId="0" fontId="0" fillId="15" borderId="10" xfId="0" applyFont="1" applyFill="1" applyBorder="1" applyAlignment="1">
      <alignment horizontal="center" wrapText="1"/>
    </xf>
    <xf numFmtId="0" fontId="0" fillId="15" borderId="10" xfId="0" applyFill="1" applyBorder="1" applyAlignment="1">
      <alignment horizontal="center"/>
    </xf>
    <xf numFmtId="0" fontId="0" fillId="15" borderId="10" xfId="0" applyFont="1" applyFill="1" applyBorder="1" applyAlignment="1">
      <alignment horizontal="center"/>
    </xf>
    <xf numFmtId="0" fontId="0" fillId="15" borderId="10" xfId="53" applyFont="1" applyFill="1" applyBorder="1" applyAlignment="1">
      <alignment horizont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5" fillId="18" borderId="0" xfId="0" applyFont="1" applyFill="1" applyAlignment="1">
      <alignment horizontal="center" wrapText="1"/>
    </xf>
    <xf numFmtId="0" fontId="5" fillId="0" borderId="17" xfId="0" applyFont="1" applyFill="1" applyBorder="1" applyAlignment="1">
      <alignment horizontal="right"/>
    </xf>
    <xf numFmtId="0" fontId="5" fillId="18" borderId="0" xfId="0" applyFont="1" applyFill="1" applyAlignment="1">
      <alignment horizontal="center" wrapText="1"/>
    </xf>
    <xf numFmtId="0" fontId="5" fillId="15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5" fillId="0" borderId="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сточники 2005 год" xfId="53"/>
    <cellStyle name="Обычный_Отчет об исполнении на 01.12.200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" name="Rectangle 2"/>
        <xdr:cNvSpPr>
          <a:spLocks/>
        </xdr:cNvSpPr>
      </xdr:nvSpPr>
      <xdr:spPr>
        <a:xfrm>
          <a:off x="9505950" y="0"/>
          <a:ext cx="1371600" cy="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2
к решению Думы Ирбитского муниципального образования  от  23.12.2009г. №   236
"О бюджете Ирбитского муниципального образования на 2010 год"</a:t>
          </a:r>
        </a:p>
      </xdr:txBody>
    </xdr:sp>
    <xdr:clientData/>
  </xdr:twoCellAnchor>
  <xdr:twoCellAnchor>
    <xdr:from>
      <xdr:col>3</xdr:col>
      <xdr:colOff>0</xdr:colOff>
      <xdr:row>0</xdr:row>
      <xdr:rowOff>76200</xdr:rowOff>
    </xdr:from>
    <xdr:to>
      <xdr:col>3</xdr:col>
      <xdr:colOff>0</xdr:colOff>
      <xdr:row>6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362700" y="76200"/>
          <a:ext cx="0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942975</xdr:colOff>
      <xdr:row>0</xdr:row>
      <xdr:rowOff>76200</xdr:rowOff>
    </xdr:from>
    <xdr:to>
      <xdr:col>4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86475" y="76200"/>
          <a:ext cx="0" cy="10572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view="pageBreakPreview" zoomScaleSheetLayoutView="100" workbookViewId="0" topLeftCell="A1">
      <selection activeCell="A126" sqref="A126:IV126"/>
    </sheetView>
  </sheetViews>
  <sheetFormatPr defaultColWidth="9.00390625" defaultRowHeight="12.75"/>
  <cols>
    <col min="1" max="1" width="7.625" style="0" customWidth="1"/>
    <col min="2" max="2" width="23.00390625" style="0" customWidth="1"/>
    <col min="3" max="3" width="52.875" style="0" customWidth="1"/>
    <col min="4" max="4" width="20.375" style="0" customWidth="1"/>
    <col min="5" max="5" width="10.125" style="0" customWidth="1"/>
    <col min="6" max="6" width="10.75390625" style="0" customWidth="1"/>
  </cols>
  <sheetData>
    <row r="1" spans="3:4" ht="12.75">
      <c r="C1" s="182" t="s">
        <v>429</v>
      </c>
      <c r="D1" s="182"/>
    </row>
    <row r="2" spans="3:4" ht="12.75">
      <c r="C2" s="183" t="s">
        <v>340</v>
      </c>
      <c r="D2" s="183"/>
    </row>
    <row r="3" spans="3:4" ht="12.75" customHeight="1">
      <c r="C3" s="183" t="s">
        <v>430</v>
      </c>
      <c r="D3" s="183"/>
    </row>
    <row r="4" spans="3:4" ht="12.75" customHeight="1">
      <c r="C4" s="183" t="s">
        <v>341</v>
      </c>
      <c r="D4" s="183"/>
    </row>
    <row r="5" spans="3:4" ht="12.75" customHeight="1">
      <c r="C5" s="183" t="s">
        <v>342</v>
      </c>
      <c r="D5" s="183"/>
    </row>
    <row r="6" spans="3:4" ht="12.75" customHeight="1" hidden="1">
      <c r="C6" s="185"/>
      <c r="D6" s="185"/>
    </row>
    <row r="7" spans="3:4" ht="12.75" hidden="1">
      <c r="C7" s="72"/>
      <c r="D7" s="73"/>
    </row>
    <row r="8" spans="3:4" ht="12.75">
      <c r="C8" s="72"/>
      <c r="D8" s="73"/>
    </row>
    <row r="9" spans="2:4" ht="27.75" customHeight="1">
      <c r="B9" s="184" t="s">
        <v>552</v>
      </c>
      <c r="C9" s="184"/>
      <c r="D9" s="184"/>
    </row>
    <row r="10" spans="3:4" ht="12.75" hidden="1">
      <c r="C10" s="74"/>
      <c r="D10" s="75"/>
    </row>
    <row r="11" spans="1:4" ht="26.25" customHeight="1">
      <c r="A11" s="176" t="s">
        <v>112</v>
      </c>
      <c r="B11" s="178" t="s">
        <v>719</v>
      </c>
      <c r="C11" s="178" t="s">
        <v>720</v>
      </c>
      <c r="D11" s="180" t="s">
        <v>497</v>
      </c>
    </row>
    <row r="12" spans="1:4" ht="22.5" customHeight="1">
      <c r="A12" s="177"/>
      <c r="B12" s="179"/>
      <c r="C12" s="179"/>
      <c r="D12" s="181"/>
    </row>
    <row r="13" spans="1:4" ht="9" customHeight="1">
      <c r="A13" s="76">
        <v>1</v>
      </c>
      <c r="B13" s="77" t="s">
        <v>114</v>
      </c>
      <c r="C13" s="78">
        <v>3</v>
      </c>
      <c r="D13" s="79">
        <v>4</v>
      </c>
    </row>
    <row r="14" spans="1:4" ht="24.75" customHeight="1">
      <c r="A14" s="76">
        <v>1</v>
      </c>
      <c r="B14" s="80"/>
      <c r="C14" s="81" t="s">
        <v>553</v>
      </c>
      <c r="D14" s="82">
        <f>D15+D17+D18+D19+D22</f>
        <v>120804668.35</v>
      </c>
    </row>
    <row r="15" spans="1:4" ht="38.25" customHeight="1">
      <c r="A15" s="76">
        <v>2</v>
      </c>
      <c r="B15" s="47" t="s">
        <v>554</v>
      </c>
      <c r="C15" s="83" t="s">
        <v>525</v>
      </c>
      <c r="D15" s="84">
        <v>110888.21</v>
      </c>
    </row>
    <row r="16" spans="1:4" ht="15.75" customHeight="1">
      <c r="A16" s="76">
        <v>3</v>
      </c>
      <c r="B16" s="47" t="s">
        <v>495</v>
      </c>
      <c r="C16" s="83" t="s">
        <v>496</v>
      </c>
      <c r="D16" s="84">
        <v>110888.21</v>
      </c>
    </row>
    <row r="17" spans="1:4" ht="24.75" customHeight="1">
      <c r="A17" s="76">
        <v>4</v>
      </c>
      <c r="B17" s="47" t="s">
        <v>555</v>
      </c>
      <c r="C17" s="83" t="s">
        <v>556</v>
      </c>
      <c r="D17" s="84">
        <v>5202</v>
      </c>
    </row>
    <row r="18" spans="1:4" ht="36" customHeight="1">
      <c r="A18" s="76">
        <v>5</v>
      </c>
      <c r="B18" s="47" t="s">
        <v>557</v>
      </c>
      <c r="C18" s="83" t="s">
        <v>558</v>
      </c>
      <c r="D18" s="84">
        <v>-586421.86</v>
      </c>
    </row>
    <row r="19" spans="1:4" ht="25.5" customHeight="1">
      <c r="A19" s="76">
        <v>6</v>
      </c>
      <c r="B19" s="47" t="s">
        <v>894</v>
      </c>
      <c r="C19" s="83" t="s">
        <v>559</v>
      </c>
      <c r="D19" s="84">
        <f>105417000+1033000</f>
        <v>106450000</v>
      </c>
    </row>
    <row r="20" spans="1:4" ht="28.5" customHeight="1">
      <c r="A20" s="76">
        <v>7</v>
      </c>
      <c r="B20" s="47" t="s">
        <v>894</v>
      </c>
      <c r="C20" s="83" t="s">
        <v>471</v>
      </c>
      <c r="D20" s="90">
        <v>1033000</v>
      </c>
    </row>
    <row r="21" spans="1:4" ht="24.75" customHeight="1">
      <c r="A21" s="76">
        <v>8</v>
      </c>
      <c r="B21" s="47" t="s">
        <v>894</v>
      </c>
      <c r="C21" s="83" t="s">
        <v>559</v>
      </c>
      <c r="D21" s="90">
        <v>105417000</v>
      </c>
    </row>
    <row r="22" spans="1:4" ht="19.5" customHeight="1">
      <c r="A22" s="76">
        <v>9</v>
      </c>
      <c r="B22" s="47" t="s">
        <v>895</v>
      </c>
      <c r="C22" s="83" t="s">
        <v>54</v>
      </c>
      <c r="D22" s="84">
        <v>14825000</v>
      </c>
    </row>
    <row r="23" spans="1:4" ht="34.5" customHeight="1">
      <c r="A23" s="76">
        <v>10</v>
      </c>
      <c r="B23" s="47" t="s">
        <v>895</v>
      </c>
      <c r="C23" s="83" t="s">
        <v>473</v>
      </c>
      <c r="D23" s="90">
        <v>14825000</v>
      </c>
    </row>
    <row r="24" spans="1:4" ht="28.5" customHeight="1">
      <c r="A24" s="76">
        <v>11</v>
      </c>
      <c r="B24" s="47"/>
      <c r="C24" s="85" t="s">
        <v>560</v>
      </c>
      <c r="D24" s="86">
        <f>SUM(D25:D26)</f>
        <v>628653.9600000001</v>
      </c>
    </row>
    <row r="25" spans="1:4" ht="56.25" customHeight="1">
      <c r="A25" s="76">
        <v>12</v>
      </c>
      <c r="B25" s="47" t="s">
        <v>561</v>
      </c>
      <c r="C25" s="83" t="s">
        <v>562</v>
      </c>
      <c r="D25" s="84">
        <v>580657.8</v>
      </c>
    </row>
    <row r="26" spans="1:4" ht="36" customHeight="1">
      <c r="A26" s="76">
        <v>13</v>
      </c>
      <c r="B26" s="47" t="s">
        <v>893</v>
      </c>
      <c r="C26" s="83" t="s">
        <v>563</v>
      </c>
      <c r="D26" s="84">
        <v>47996.16</v>
      </c>
    </row>
    <row r="27" spans="1:4" ht="28.5" customHeight="1">
      <c r="A27" s="76">
        <v>14</v>
      </c>
      <c r="B27" s="47"/>
      <c r="C27" s="87" t="s">
        <v>564</v>
      </c>
      <c r="D27" s="86">
        <f>D28</f>
        <v>100</v>
      </c>
    </row>
    <row r="28" spans="1:4" ht="27.75" customHeight="1">
      <c r="A28" s="76">
        <v>15</v>
      </c>
      <c r="B28" s="47" t="s">
        <v>565</v>
      </c>
      <c r="C28" s="83" t="s">
        <v>566</v>
      </c>
      <c r="D28" s="84">
        <v>100</v>
      </c>
    </row>
    <row r="29" spans="1:4" ht="38.25" customHeight="1">
      <c r="A29" s="76">
        <v>16</v>
      </c>
      <c r="B29" s="47"/>
      <c r="C29" s="88" t="s">
        <v>567</v>
      </c>
      <c r="D29" s="86">
        <f>D30</f>
        <v>18457</v>
      </c>
    </row>
    <row r="30" spans="1:4" ht="28.5" customHeight="1">
      <c r="A30" s="76">
        <v>17</v>
      </c>
      <c r="B30" s="47" t="s">
        <v>568</v>
      </c>
      <c r="C30" s="83" t="s">
        <v>566</v>
      </c>
      <c r="D30" s="84">
        <v>18457</v>
      </c>
    </row>
    <row r="31" spans="1:4" ht="27.75" customHeight="1">
      <c r="A31" s="76">
        <v>18</v>
      </c>
      <c r="B31" s="47"/>
      <c r="C31" s="88" t="s">
        <v>569</v>
      </c>
      <c r="D31" s="86">
        <f>D32</f>
        <v>593841.11</v>
      </c>
    </row>
    <row r="32" spans="1:4" ht="19.5" customHeight="1">
      <c r="A32" s="76">
        <v>19</v>
      </c>
      <c r="B32" s="47" t="s">
        <v>570</v>
      </c>
      <c r="C32" s="83" t="s">
        <v>410</v>
      </c>
      <c r="D32" s="84">
        <v>593841.11</v>
      </c>
    </row>
    <row r="33" spans="1:4" ht="27" customHeight="1">
      <c r="A33" s="76">
        <v>20</v>
      </c>
      <c r="B33" s="47"/>
      <c r="C33" s="88" t="s">
        <v>571</v>
      </c>
      <c r="D33" s="86">
        <f>D34</f>
        <v>1000</v>
      </c>
    </row>
    <row r="34" spans="1:4" ht="27.75" customHeight="1">
      <c r="A34" s="76">
        <v>21</v>
      </c>
      <c r="B34" s="47" t="s">
        <v>572</v>
      </c>
      <c r="C34" s="83" t="s">
        <v>566</v>
      </c>
      <c r="D34" s="84">
        <v>1000</v>
      </c>
    </row>
    <row r="35" spans="1:4" ht="25.5" customHeight="1">
      <c r="A35" s="76">
        <v>22</v>
      </c>
      <c r="B35" s="47"/>
      <c r="C35" s="85" t="s">
        <v>573</v>
      </c>
      <c r="D35" s="86">
        <f>SUM(D36:D54)</f>
        <v>170419453.28</v>
      </c>
    </row>
    <row r="36" spans="1:4" ht="45">
      <c r="A36" s="76">
        <v>23</v>
      </c>
      <c r="B36" s="47" t="s">
        <v>881</v>
      </c>
      <c r="C36" s="83" t="s">
        <v>574</v>
      </c>
      <c r="D36" s="84">
        <v>573048</v>
      </c>
    </row>
    <row r="37" spans="1:4" ht="71.25" customHeight="1">
      <c r="A37" s="76">
        <v>24</v>
      </c>
      <c r="B37" s="47" t="s">
        <v>882</v>
      </c>
      <c r="C37" s="83" t="s">
        <v>593</v>
      </c>
      <c r="D37" s="84">
        <f>160364455.25+412461.15+182977.97</f>
        <v>160959894.37</v>
      </c>
    </row>
    <row r="38" spans="1:4" ht="69.75" customHeight="1">
      <c r="A38" s="76">
        <v>25</v>
      </c>
      <c r="B38" s="47" t="s">
        <v>883</v>
      </c>
      <c r="C38" s="83" t="s">
        <v>594</v>
      </c>
      <c r="D38" s="84">
        <f>69361.98+1124.58+600</f>
        <v>71086.56</v>
      </c>
    </row>
    <row r="39" spans="1:4" ht="33.75">
      <c r="A39" s="76">
        <v>26</v>
      </c>
      <c r="B39" s="47" t="s">
        <v>884</v>
      </c>
      <c r="C39" s="83" t="s">
        <v>595</v>
      </c>
      <c r="D39" s="84">
        <f>2415+248.48</f>
        <v>2663.48</v>
      </c>
    </row>
    <row r="40" spans="1:4" ht="60" customHeight="1">
      <c r="A40" s="76">
        <v>27</v>
      </c>
      <c r="B40" s="47" t="s">
        <v>885</v>
      </c>
      <c r="C40" s="83" t="s">
        <v>96</v>
      </c>
      <c r="D40" s="84">
        <v>4836</v>
      </c>
    </row>
    <row r="41" spans="1:4" ht="33.75">
      <c r="A41" s="76">
        <v>28</v>
      </c>
      <c r="B41" s="47" t="s">
        <v>596</v>
      </c>
      <c r="C41" s="83" t="s">
        <v>597</v>
      </c>
      <c r="D41" s="84">
        <v>23100</v>
      </c>
    </row>
    <row r="42" spans="1:4" ht="22.5">
      <c r="A42" s="76">
        <v>29</v>
      </c>
      <c r="B42" s="47" t="s">
        <v>886</v>
      </c>
      <c r="C42" s="83" t="s">
        <v>11</v>
      </c>
      <c r="D42" s="84">
        <f>4234917.3-5745.69-53829.1-1847.71</f>
        <v>4173494.7999999993</v>
      </c>
    </row>
    <row r="43" spans="1:4" ht="12.75">
      <c r="A43" s="76">
        <v>30</v>
      </c>
      <c r="B43" s="47" t="s">
        <v>887</v>
      </c>
      <c r="C43" s="83" t="s">
        <v>12</v>
      </c>
      <c r="D43" s="84">
        <f>1414148.91+32954.13+24346.13-0.01</f>
        <v>1471449.1599999997</v>
      </c>
    </row>
    <row r="44" spans="1:4" ht="33.75">
      <c r="A44" s="76">
        <v>31</v>
      </c>
      <c r="B44" s="47" t="s">
        <v>891</v>
      </c>
      <c r="C44" s="83" t="s">
        <v>189</v>
      </c>
      <c r="D44" s="84">
        <f>1727286.18+25760.69</f>
        <v>1753046.8699999999</v>
      </c>
    </row>
    <row r="45" spans="1:4" ht="46.5" customHeight="1">
      <c r="A45" s="76">
        <v>32</v>
      </c>
      <c r="B45" s="47" t="s">
        <v>598</v>
      </c>
      <c r="C45" s="83" t="s">
        <v>599</v>
      </c>
      <c r="D45" s="84">
        <f>404943.3+4259.72+100.2</f>
        <v>409303.22</v>
      </c>
    </row>
    <row r="46" spans="1:4" ht="50.25" customHeight="1">
      <c r="A46" s="76">
        <v>33</v>
      </c>
      <c r="B46" s="47" t="s">
        <v>600</v>
      </c>
      <c r="C46" s="83" t="s">
        <v>601</v>
      </c>
      <c r="D46" s="84">
        <f>884520.46+7892.8+32503.52</f>
        <v>924916.78</v>
      </c>
    </row>
    <row r="47" spans="1:4" ht="33.75">
      <c r="A47" s="76">
        <v>34</v>
      </c>
      <c r="B47" s="47" t="s">
        <v>602</v>
      </c>
      <c r="C47" s="83" t="s">
        <v>603</v>
      </c>
      <c r="D47" s="84">
        <f>-37195.29</f>
        <v>-37195.29</v>
      </c>
    </row>
    <row r="48" spans="1:4" ht="33.75">
      <c r="A48" s="76">
        <v>35</v>
      </c>
      <c r="B48" s="47" t="s">
        <v>604</v>
      </c>
      <c r="C48" s="83" t="s">
        <v>605</v>
      </c>
      <c r="D48" s="84">
        <f>3792.89+15852.98+139.82+1852.72</f>
        <v>21638.41</v>
      </c>
    </row>
    <row r="49" spans="1:4" ht="45">
      <c r="A49" s="76">
        <v>36</v>
      </c>
      <c r="B49" s="47" t="s">
        <v>606</v>
      </c>
      <c r="C49" s="83" t="s">
        <v>607</v>
      </c>
      <c r="D49" s="84">
        <f>-160.55+1971.03-487.76</f>
        <v>1322.72</v>
      </c>
    </row>
    <row r="50" spans="1:4" ht="22.5">
      <c r="A50" s="76">
        <v>37</v>
      </c>
      <c r="B50" s="47" t="s">
        <v>608</v>
      </c>
      <c r="C50" s="83" t="s">
        <v>609</v>
      </c>
      <c r="D50" s="84">
        <f>35477.37+7596.67+668.56</f>
        <v>43742.6</v>
      </c>
    </row>
    <row r="51" spans="1:4" ht="46.5" customHeight="1">
      <c r="A51" s="76">
        <v>38</v>
      </c>
      <c r="B51" s="47" t="s">
        <v>610</v>
      </c>
      <c r="C51" s="83" t="s">
        <v>611</v>
      </c>
      <c r="D51" s="84">
        <v>20247.1</v>
      </c>
    </row>
    <row r="52" spans="1:4" ht="45">
      <c r="A52" s="76">
        <v>39</v>
      </c>
      <c r="B52" s="47" t="s">
        <v>612</v>
      </c>
      <c r="C52" s="83" t="s">
        <v>613</v>
      </c>
      <c r="D52" s="84">
        <v>1358.5</v>
      </c>
    </row>
    <row r="53" spans="1:4" ht="45">
      <c r="A53" s="76">
        <v>40</v>
      </c>
      <c r="B53" s="47" t="s">
        <v>614</v>
      </c>
      <c r="C53" s="83" t="s">
        <v>615</v>
      </c>
      <c r="D53" s="84">
        <v>1400</v>
      </c>
    </row>
    <row r="54" spans="1:4" ht="24.75" customHeight="1">
      <c r="A54" s="76">
        <v>41</v>
      </c>
      <c r="B54" s="47" t="s">
        <v>616</v>
      </c>
      <c r="C54" s="83" t="s">
        <v>566</v>
      </c>
      <c r="D54" s="84">
        <v>100</v>
      </c>
    </row>
    <row r="55" spans="1:4" ht="39.75" customHeight="1">
      <c r="A55" s="76">
        <v>42</v>
      </c>
      <c r="B55" s="47"/>
      <c r="C55" s="85" t="s">
        <v>617</v>
      </c>
      <c r="D55" s="86">
        <f>D56</f>
        <v>12000</v>
      </c>
    </row>
    <row r="56" spans="1:4" ht="22.5">
      <c r="A56" s="76">
        <v>43</v>
      </c>
      <c r="B56" s="47" t="s">
        <v>88</v>
      </c>
      <c r="C56" s="83" t="s">
        <v>46</v>
      </c>
      <c r="D56" s="84">
        <v>12000</v>
      </c>
    </row>
    <row r="57" spans="1:4" ht="25.5">
      <c r="A57" s="76">
        <v>44</v>
      </c>
      <c r="B57" s="47"/>
      <c r="C57" s="89" t="s">
        <v>618</v>
      </c>
      <c r="D57" s="86">
        <f>D58+D59+D62+D63+D66+D67+D68+D69+D70+D73</f>
        <v>86791012.7</v>
      </c>
    </row>
    <row r="58" spans="1:4" ht="33.75">
      <c r="A58" s="76">
        <v>45</v>
      </c>
      <c r="B58" s="47" t="s">
        <v>619</v>
      </c>
      <c r="C58" s="83" t="s">
        <v>558</v>
      </c>
      <c r="D58" s="84">
        <v>-15815.79</v>
      </c>
    </row>
    <row r="59" spans="1:4" ht="33.75">
      <c r="A59" s="76">
        <v>46</v>
      </c>
      <c r="B59" s="47" t="s">
        <v>92</v>
      </c>
      <c r="C59" s="83" t="s">
        <v>620</v>
      </c>
      <c r="D59" s="84">
        <f>6033792+3198698</f>
        <v>9232490</v>
      </c>
    </row>
    <row r="60" spans="1:4" ht="48" customHeight="1">
      <c r="A60" s="76">
        <v>47</v>
      </c>
      <c r="B60" s="47" t="s">
        <v>92</v>
      </c>
      <c r="C60" s="83" t="s">
        <v>498</v>
      </c>
      <c r="D60" s="142">
        <v>6050038</v>
      </c>
    </row>
    <row r="61" spans="1:4" ht="45">
      <c r="A61" s="76">
        <v>48</v>
      </c>
      <c r="B61" s="47" t="s">
        <v>92</v>
      </c>
      <c r="C61" s="83" t="s">
        <v>499</v>
      </c>
      <c r="D61" s="142">
        <v>3182452</v>
      </c>
    </row>
    <row r="62" spans="1:4" ht="22.5">
      <c r="A62" s="76">
        <v>49</v>
      </c>
      <c r="B62" s="47" t="s">
        <v>621</v>
      </c>
      <c r="C62" s="83" t="s">
        <v>316</v>
      </c>
      <c r="D62" s="84">
        <f>1070300+229350</f>
        <v>1299650</v>
      </c>
    </row>
    <row r="63" spans="1:4" ht="12.75">
      <c r="A63" s="76">
        <v>50</v>
      </c>
      <c r="B63" s="47" t="s">
        <v>500</v>
      </c>
      <c r="C63" s="83" t="s">
        <v>54</v>
      </c>
      <c r="D63" s="84">
        <f>30000+132000</f>
        <v>162000</v>
      </c>
    </row>
    <row r="64" spans="1:4" ht="33.75">
      <c r="A64" s="76">
        <v>51</v>
      </c>
      <c r="B64" s="47" t="s">
        <v>500</v>
      </c>
      <c r="C64" s="83" t="s">
        <v>475</v>
      </c>
      <c r="D64" s="90">
        <v>30000</v>
      </c>
    </row>
    <row r="65" spans="1:4" ht="48.75" customHeight="1">
      <c r="A65" s="76">
        <v>52</v>
      </c>
      <c r="B65" s="47" t="s">
        <v>500</v>
      </c>
      <c r="C65" s="83" t="s">
        <v>480</v>
      </c>
      <c r="D65" s="90">
        <v>132000</v>
      </c>
    </row>
    <row r="66" spans="1:4" ht="25.5" customHeight="1">
      <c r="A66" s="76">
        <v>53</v>
      </c>
      <c r="B66" s="47" t="s">
        <v>95</v>
      </c>
      <c r="C66" s="83" t="s">
        <v>99</v>
      </c>
      <c r="D66" s="84">
        <v>10956906.05</v>
      </c>
    </row>
    <row r="67" spans="1:4" ht="33" customHeight="1">
      <c r="A67" s="76">
        <v>54</v>
      </c>
      <c r="B67" s="47" t="s">
        <v>623</v>
      </c>
      <c r="C67" s="83" t="s">
        <v>624</v>
      </c>
      <c r="D67" s="84">
        <v>131200</v>
      </c>
    </row>
    <row r="68" spans="1:4" ht="46.5" customHeight="1">
      <c r="A68" s="76">
        <v>55</v>
      </c>
      <c r="B68" s="47" t="s">
        <v>625</v>
      </c>
      <c r="C68" s="83" t="s">
        <v>56</v>
      </c>
      <c r="D68" s="84">
        <v>1311600</v>
      </c>
    </row>
    <row r="69" spans="1:4" ht="33.75">
      <c r="A69" s="76">
        <v>56</v>
      </c>
      <c r="B69" s="47" t="s">
        <v>93</v>
      </c>
      <c r="C69" s="83" t="s">
        <v>626</v>
      </c>
      <c r="D69" s="84">
        <v>6674735.64</v>
      </c>
    </row>
    <row r="70" spans="1:4" ht="25.5" customHeight="1">
      <c r="A70" s="76">
        <v>57</v>
      </c>
      <c r="B70" s="47" t="s">
        <v>94</v>
      </c>
      <c r="C70" s="83" t="s">
        <v>627</v>
      </c>
      <c r="D70" s="84">
        <f>388999.99+37455139.64</f>
        <v>37844139.63</v>
      </c>
    </row>
    <row r="71" spans="1:4" ht="45" customHeight="1">
      <c r="A71" s="76">
        <v>58</v>
      </c>
      <c r="B71" s="47" t="s">
        <v>94</v>
      </c>
      <c r="C71" s="83" t="s">
        <v>453</v>
      </c>
      <c r="D71" s="142">
        <v>388999.99</v>
      </c>
    </row>
    <row r="72" spans="1:4" ht="24" customHeight="1">
      <c r="A72" s="76">
        <v>59</v>
      </c>
      <c r="B72" s="47" t="s">
        <v>94</v>
      </c>
      <c r="C72" s="83" t="s">
        <v>481</v>
      </c>
      <c r="D72" s="142">
        <v>37455139.64</v>
      </c>
    </row>
    <row r="73" spans="1:4" ht="22.5">
      <c r="A73" s="76">
        <v>60</v>
      </c>
      <c r="B73" s="47" t="s">
        <v>628</v>
      </c>
      <c r="C73" s="83" t="s">
        <v>629</v>
      </c>
      <c r="D73" s="90">
        <f>12406677.67+4728209.5+2059220</f>
        <v>19194107.17</v>
      </c>
    </row>
    <row r="74" spans="1:4" ht="37.5" customHeight="1">
      <c r="A74" s="76">
        <v>61</v>
      </c>
      <c r="B74" s="47" t="s">
        <v>628</v>
      </c>
      <c r="C74" s="83" t="s">
        <v>483</v>
      </c>
      <c r="D74" s="90">
        <v>12406677.67</v>
      </c>
    </row>
    <row r="75" spans="1:4" ht="37.5" customHeight="1">
      <c r="A75" s="76">
        <v>62</v>
      </c>
      <c r="B75" s="47" t="s">
        <v>628</v>
      </c>
      <c r="C75" s="83" t="s">
        <v>492</v>
      </c>
      <c r="D75" s="90">
        <v>4728209.5</v>
      </c>
    </row>
    <row r="76" spans="1:4" ht="69" customHeight="1">
      <c r="A76" s="76">
        <v>63</v>
      </c>
      <c r="B76" s="47" t="s">
        <v>628</v>
      </c>
      <c r="C76" s="83" t="s">
        <v>493</v>
      </c>
      <c r="D76" s="90">
        <v>2059220</v>
      </c>
    </row>
    <row r="77" spans="1:4" ht="24" customHeight="1">
      <c r="A77" s="76">
        <v>64</v>
      </c>
      <c r="B77" s="47"/>
      <c r="C77" s="85" t="s">
        <v>630</v>
      </c>
      <c r="D77" s="86">
        <f>D78+D79+D83+D84+D85</f>
        <v>1699960.6500000001</v>
      </c>
    </row>
    <row r="78" spans="1:4" ht="48.75" customHeight="1">
      <c r="A78" s="76">
        <v>65</v>
      </c>
      <c r="B78" s="47" t="s">
        <v>631</v>
      </c>
      <c r="C78" s="83" t="s">
        <v>632</v>
      </c>
      <c r="D78" s="84">
        <v>211244.3</v>
      </c>
    </row>
    <row r="79" spans="1:4" ht="50.25" customHeight="1">
      <c r="A79" s="76">
        <v>66</v>
      </c>
      <c r="B79" s="47" t="s">
        <v>633</v>
      </c>
      <c r="C79" s="83" t="s">
        <v>634</v>
      </c>
      <c r="D79" s="84">
        <f>SUM(D80:D82)</f>
        <v>1297331.1900000002</v>
      </c>
    </row>
    <row r="80" spans="1:4" ht="69.75" customHeight="1">
      <c r="A80" s="76">
        <v>67</v>
      </c>
      <c r="B80" s="47" t="s">
        <v>723</v>
      </c>
      <c r="C80" s="83" t="s">
        <v>729</v>
      </c>
      <c r="D80" s="84">
        <v>1240255.82</v>
      </c>
    </row>
    <row r="81" spans="1:4" ht="22.5">
      <c r="A81" s="76">
        <v>68</v>
      </c>
      <c r="B81" s="47" t="s">
        <v>733</v>
      </c>
      <c r="C81" s="83" t="s">
        <v>725</v>
      </c>
      <c r="D81" s="84">
        <v>30820.37</v>
      </c>
    </row>
    <row r="82" spans="1:4" ht="49.5" customHeight="1">
      <c r="A82" s="76">
        <v>69</v>
      </c>
      <c r="B82" s="47" t="s">
        <v>734</v>
      </c>
      <c r="C82" s="83" t="s">
        <v>726</v>
      </c>
      <c r="D82" s="84">
        <v>26255</v>
      </c>
    </row>
    <row r="83" spans="1:4" ht="22.5">
      <c r="A83" s="76">
        <v>70</v>
      </c>
      <c r="B83" s="47" t="s">
        <v>892</v>
      </c>
      <c r="C83" s="83" t="s">
        <v>635</v>
      </c>
      <c r="D83" s="84">
        <v>174578.06</v>
      </c>
    </row>
    <row r="84" spans="1:4" ht="57.75" customHeight="1">
      <c r="A84" s="76">
        <v>71</v>
      </c>
      <c r="B84" s="47" t="s">
        <v>636</v>
      </c>
      <c r="C84" s="83" t="s">
        <v>637</v>
      </c>
      <c r="D84" s="84">
        <v>19719.7</v>
      </c>
    </row>
    <row r="85" spans="1:4" ht="37.5" customHeight="1">
      <c r="A85" s="76">
        <v>72</v>
      </c>
      <c r="B85" s="47" t="s">
        <v>64</v>
      </c>
      <c r="C85" s="83" t="s">
        <v>638</v>
      </c>
      <c r="D85" s="84">
        <v>-2912.6</v>
      </c>
    </row>
    <row r="86" spans="1:4" ht="38.25" customHeight="1">
      <c r="A86" s="76">
        <v>73</v>
      </c>
      <c r="B86" s="91"/>
      <c r="C86" s="85" t="s">
        <v>639</v>
      </c>
      <c r="D86" s="86">
        <f>D87+D90+D91+D95+D96+D98</f>
        <v>209820008.05</v>
      </c>
    </row>
    <row r="87" spans="1:4" ht="22.5">
      <c r="A87" s="76">
        <v>74</v>
      </c>
      <c r="B87" s="47" t="s">
        <v>640</v>
      </c>
      <c r="C87" s="92" t="s">
        <v>97</v>
      </c>
      <c r="D87" s="84">
        <f>7297986.13+432096.66</f>
        <v>7730082.79</v>
      </c>
    </row>
    <row r="88" spans="1:4" ht="22.5">
      <c r="A88" s="76">
        <v>75</v>
      </c>
      <c r="B88" s="47" t="s">
        <v>501</v>
      </c>
      <c r="C88" s="92" t="s">
        <v>97</v>
      </c>
      <c r="D88" s="84">
        <v>7297986.13</v>
      </c>
    </row>
    <row r="89" spans="1:4" ht="33.75">
      <c r="A89" s="76">
        <v>76</v>
      </c>
      <c r="B89" s="47" t="s">
        <v>502</v>
      </c>
      <c r="C89" s="92" t="s">
        <v>525</v>
      </c>
      <c r="D89" s="84">
        <v>432096.66</v>
      </c>
    </row>
    <row r="90" spans="1:4" ht="33.75">
      <c r="A90" s="76">
        <v>77</v>
      </c>
      <c r="B90" s="47" t="s">
        <v>641</v>
      </c>
      <c r="C90" s="83" t="s">
        <v>558</v>
      </c>
      <c r="D90" s="84">
        <v>-4522022.84</v>
      </c>
    </row>
    <row r="91" spans="1:4" ht="12.75">
      <c r="A91" s="76">
        <v>78</v>
      </c>
      <c r="B91" s="47" t="s">
        <v>90</v>
      </c>
      <c r="C91" s="83" t="s">
        <v>54</v>
      </c>
      <c r="D91" s="84">
        <f>12442271.49+2927000+449000</f>
        <v>15818271.49</v>
      </c>
    </row>
    <row r="92" spans="1:4" ht="25.5" customHeight="1">
      <c r="A92" s="76">
        <v>79</v>
      </c>
      <c r="B92" s="47" t="s">
        <v>90</v>
      </c>
      <c r="C92" s="83" t="s">
        <v>472</v>
      </c>
      <c r="D92" s="142">
        <v>12442271.49</v>
      </c>
    </row>
    <row r="93" spans="1:4" ht="45">
      <c r="A93" s="76">
        <v>80</v>
      </c>
      <c r="B93" s="47" t="s">
        <v>90</v>
      </c>
      <c r="C93" s="83" t="s">
        <v>476</v>
      </c>
      <c r="D93" s="90">
        <v>2927000</v>
      </c>
    </row>
    <row r="94" spans="1:4" ht="36.75" customHeight="1">
      <c r="A94" s="76">
        <v>81</v>
      </c>
      <c r="B94" s="47" t="s">
        <v>90</v>
      </c>
      <c r="C94" s="83" t="s">
        <v>477</v>
      </c>
      <c r="D94" s="90">
        <v>449000</v>
      </c>
    </row>
    <row r="95" spans="1:4" ht="22.5">
      <c r="A95" s="76">
        <v>82</v>
      </c>
      <c r="B95" s="47" t="s">
        <v>642</v>
      </c>
      <c r="C95" s="83" t="s">
        <v>643</v>
      </c>
      <c r="D95" s="84">
        <v>3865991.14</v>
      </c>
    </row>
    <row r="96" spans="1:4" ht="12.75">
      <c r="A96" s="76">
        <v>83</v>
      </c>
      <c r="B96" s="47" t="s">
        <v>644</v>
      </c>
      <c r="C96" s="83" t="s">
        <v>60</v>
      </c>
      <c r="D96" s="90">
        <v>149128128.34</v>
      </c>
    </row>
    <row r="97" spans="1:4" ht="106.5" customHeight="1">
      <c r="A97" s="76">
        <v>84</v>
      </c>
      <c r="B97" s="47" t="s">
        <v>644</v>
      </c>
      <c r="C97" s="83" t="s">
        <v>454</v>
      </c>
      <c r="D97" s="90">
        <v>149128128.34</v>
      </c>
    </row>
    <row r="98" spans="1:4" ht="22.5">
      <c r="A98" s="76">
        <v>85</v>
      </c>
      <c r="B98" s="47" t="s">
        <v>100</v>
      </c>
      <c r="C98" s="83" t="s">
        <v>629</v>
      </c>
      <c r="D98" s="90">
        <f>49470+31111000+4319366.13+500000+500000+1319721</f>
        <v>37799557.13</v>
      </c>
    </row>
    <row r="99" spans="1:4" ht="47.25" customHeight="1">
      <c r="A99" s="76">
        <v>86</v>
      </c>
      <c r="B99" s="47" t="s">
        <v>100</v>
      </c>
      <c r="C99" s="83" t="s">
        <v>484</v>
      </c>
      <c r="D99" s="90">
        <v>49470</v>
      </c>
    </row>
    <row r="100" spans="1:4" ht="81.75" customHeight="1">
      <c r="A100" s="76">
        <v>87</v>
      </c>
      <c r="B100" s="47" t="s">
        <v>100</v>
      </c>
      <c r="C100" s="83" t="s">
        <v>452</v>
      </c>
      <c r="D100" s="90">
        <v>4319366.13</v>
      </c>
    </row>
    <row r="101" spans="1:4" ht="58.5" customHeight="1">
      <c r="A101" s="76">
        <v>88</v>
      </c>
      <c r="B101" s="47" t="s">
        <v>100</v>
      </c>
      <c r="C101" s="83" t="s">
        <v>487</v>
      </c>
      <c r="D101" s="90">
        <v>31111000</v>
      </c>
    </row>
    <row r="102" spans="1:4" ht="48.75" customHeight="1">
      <c r="A102" s="76">
        <v>89</v>
      </c>
      <c r="B102" s="47" t="s">
        <v>100</v>
      </c>
      <c r="C102" s="83" t="s">
        <v>488</v>
      </c>
      <c r="D102" s="90">
        <v>500000</v>
      </c>
    </row>
    <row r="103" spans="1:4" ht="49.5" customHeight="1">
      <c r="A103" s="76">
        <v>90</v>
      </c>
      <c r="B103" s="47" t="s">
        <v>100</v>
      </c>
      <c r="C103" s="83" t="s">
        <v>488</v>
      </c>
      <c r="D103" s="90">
        <v>500000</v>
      </c>
    </row>
    <row r="104" spans="1:4" ht="26.25" customHeight="1">
      <c r="A104" s="76">
        <v>91</v>
      </c>
      <c r="B104" s="47" t="s">
        <v>100</v>
      </c>
      <c r="C104" s="83" t="s">
        <v>491</v>
      </c>
      <c r="D104" s="90">
        <v>1319721</v>
      </c>
    </row>
    <row r="105" spans="1:4" ht="37.5" customHeight="1">
      <c r="A105" s="76">
        <v>92</v>
      </c>
      <c r="B105" s="47"/>
      <c r="C105" s="85" t="s">
        <v>645</v>
      </c>
      <c r="D105" s="86">
        <f>D106+D107+D108+D109</f>
        <v>5879476.93</v>
      </c>
    </row>
    <row r="106" spans="1:4" ht="13.5" customHeight="1">
      <c r="A106" s="76">
        <v>93</v>
      </c>
      <c r="B106" s="47" t="s">
        <v>646</v>
      </c>
      <c r="C106" s="92" t="s">
        <v>647</v>
      </c>
      <c r="D106" s="84">
        <v>24360</v>
      </c>
    </row>
    <row r="107" spans="1:4" ht="33.75">
      <c r="A107" s="76">
        <v>94</v>
      </c>
      <c r="B107" s="47" t="s">
        <v>648</v>
      </c>
      <c r="C107" s="83" t="s">
        <v>558</v>
      </c>
      <c r="D107" s="84">
        <v>-107412.07</v>
      </c>
    </row>
    <row r="108" spans="1:4" ht="45">
      <c r="A108" s="76">
        <v>95</v>
      </c>
      <c r="B108" s="47" t="s">
        <v>89</v>
      </c>
      <c r="C108" s="83" t="s">
        <v>649</v>
      </c>
      <c r="D108" s="84">
        <v>5147529</v>
      </c>
    </row>
    <row r="109" spans="1:4" ht="12.75">
      <c r="A109" s="76">
        <v>96</v>
      </c>
      <c r="B109" s="47" t="s">
        <v>91</v>
      </c>
      <c r="C109" s="83" t="s">
        <v>54</v>
      </c>
      <c r="D109" s="84">
        <f>415000+400000</f>
        <v>815000</v>
      </c>
    </row>
    <row r="110" spans="1:4" ht="125.25" customHeight="1">
      <c r="A110" s="76">
        <v>97</v>
      </c>
      <c r="B110" s="47" t="s">
        <v>91</v>
      </c>
      <c r="C110" s="83" t="s">
        <v>474</v>
      </c>
      <c r="D110" s="90">
        <v>415000</v>
      </c>
    </row>
    <row r="111" spans="1:4" ht="27" customHeight="1">
      <c r="A111" s="76">
        <v>98</v>
      </c>
      <c r="B111" s="47" t="s">
        <v>91</v>
      </c>
      <c r="C111" s="83" t="s">
        <v>479</v>
      </c>
      <c r="D111" s="90">
        <v>400000</v>
      </c>
    </row>
    <row r="112" spans="1:4" ht="25.5">
      <c r="A112" s="76">
        <v>99</v>
      </c>
      <c r="B112" s="47"/>
      <c r="C112" s="85" t="s">
        <v>650</v>
      </c>
      <c r="D112" s="86">
        <f>D113+D115+D116</f>
        <v>3924918</v>
      </c>
    </row>
    <row r="113" spans="1:4" ht="12.75">
      <c r="A113" s="76">
        <v>100</v>
      </c>
      <c r="B113" s="47" t="s">
        <v>651</v>
      </c>
      <c r="C113" s="83" t="s">
        <v>54</v>
      </c>
      <c r="D113" s="84">
        <v>186000</v>
      </c>
    </row>
    <row r="114" spans="1:4" ht="24" customHeight="1">
      <c r="A114" s="76">
        <v>101</v>
      </c>
      <c r="B114" s="47" t="s">
        <v>651</v>
      </c>
      <c r="C114" s="83" t="s">
        <v>478</v>
      </c>
      <c r="D114" s="84">
        <v>186000</v>
      </c>
    </row>
    <row r="115" spans="1:4" ht="26.25" customHeight="1">
      <c r="A115" s="76">
        <v>102</v>
      </c>
      <c r="B115" s="47" t="s">
        <v>652</v>
      </c>
      <c r="C115" s="83" t="s">
        <v>653</v>
      </c>
      <c r="D115" s="84">
        <v>75000</v>
      </c>
    </row>
    <row r="116" spans="1:4" ht="22.5">
      <c r="A116" s="76">
        <v>103</v>
      </c>
      <c r="B116" s="47" t="s">
        <v>101</v>
      </c>
      <c r="C116" s="83" t="s">
        <v>629</v>
      </c>
      <c r="D116" s="84">
        <f>52000+2083016+1528902</f>
        <v>3663918</v>
      </c>
    </row>
    <row r="117" spans="1:4" ht="33.75">
      <c r="A117" s="76">
        <v>104</v>
      </c>
      <c r="B117" s="47" t="s">
        <v>101</v>
      </c>
      <c r="C117" s="83" t="s">
        <v>489</v>
      </c>
      <c r="D117" s="90">
        <v>1528902</v>
      </c>
    </row>
    <row r="118" spans="1:4" ht="33.75">
      <c r="A118" s="76">
        <v>105</v>
      </c>
      <c r="B118" s="47" t="s">
        <v>101</v>
      </c>
      <c r="C118" s="83" t="s">
        <v>490</v>
      </c>
      <c r="D118" s="90">
        <v>2083016</v>
      </c>
    </row>
    <row r="119" spans="1:4" ht="83.25" customHeight="1">
      <c r="A119" s="76">
        <v>106</v>
      </c>
      <c r="B119" s="47" t="s">
        <v>101</v>
      </c>
      <c r="C119" s="83" t="s">
        <v>486</v>
      </c>
      <c r="D119" s="90">
        <v>52000</v>
      </c>
    </row>
    <row r="120" spans="1:4" ht="25.5">
      <c r="A120" s="76">
        <v>107</v>
      </c>
      <c r="B120" s="47"/>
      <c r="C120" s="88" t="s">
        <v>654</v>
      </c>
      <c r="D120" s="86">
        <f>D121</f>
        <v>3012000</v>
      </c>
    </row>
    <row r="121" spans="1:4" ht="22.5">
      <c r="A121" s="76">
        <v>108</v>
      </c>
      <c r="B121" s="47" t="s">
        <v>655</v>
      </c>
      <c r="C121" s="83" t="s">
        <v>656</v>
      </c>
      <c r="D121" s="84">
        <v>3012000</v>
      </c>
    </row>
    <row r="122" spans="1:4" ht="12.75">
      <c r="A122" s="76">
        <v>109</v>
      </c>
      <c r="B122" s="47" t="s">
        <v>877</v>
      </c>
      <c r="C122" s="83" t="s">
        <v>657</v>
      </c>
      <c r="D122" s="93">
        <f>D14+D24+D27+D31+D33+D35+D55+D57+D77+D86+D105+D112+D120+D29</f>
        <v>603605550.0299999</v>
      </c>
    </row>
    <row r="123" spans="1:4" ht="12.75" hidden="1">
      <c r="A123" s="197"/>
      <c r="B123" s="91"/>
      <c r="C123" s="94"/>
      <c r="D123" s="198"/>
    </row>
    <row r="124" spans="1:4" ht="12.75" hidden="1">
      <c r="A124" s="197"/>
      <c r="B124" s="91"/>
      <c r="C124" s="94"/>
      <c r="D124" s="198"/>
    </row>
    <row r="125" spans="3:4" ht="12.75">
      <c r="C125" s="94"/>
      <c r="D125" s="95"/>
    </row>
    <row r="126" spans="3:4" ht="12.75">
      <c r="C126" s="199"/>
      <c r="D126" s="95"/>
    </row>
    <row r="127" spans="1:3" ht="12.75">
      <c r="A127" s="134" t="s">
        <v>658</v>
      </c>
      <c r="C127" s="96"/>
    </row>
  </sheetData>
  <mergeCells count="11">
    <mergeCell ref="C1:D1"/>
    <mergeCell ref="C2:D2"/>
    <mergeCell ref="B9:D9"/>
    <mergeCell ref="C3:D3"/>
    <mergeCell ref="C4:D4"/>
    <mergeCell ref="C5:D5"/>
    <mergeCell ref="C6:D6"/>
    <mergeCell ref="A11:A12"/>
    <mergeCell ref="B11:B12"/>
    <mergeCell ref="C11:C12"/>
    <mergeCell ref="D11:D12"/>
  </mergeCells>
  <printOptions/>
  <pageMargins left="0.5905511811023623" right="0.07874015748031496" top="0.1968503937007874" bottom="0.31496062992125984" header="0" footer="0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8"/>
  <sheetViews>
    <sheetView view="pageBreakPreview" zoomScaleSheetLayoutView="100" workbookViewId="0" topLeftCell="A149">
      <selection activeCell="C144" sqref="C144"/>
    </sheetView>
  </sheetViews>
  <sheetFormatPr defaultColWidth="9.00390625" defaultRowHeight="12.75"/>
  <cols>
    <col min="1" max="1" width="7.25390625" style="0" customWidth="1"/>
    <col min="2" max="2" width="21.375" style="0" customWidth="1"/>
    <col min="3" max="3" width="38.875" style="0" customWidth="1"/>
    <col min="4" max="4" width="12.375" style="0" customWidth="1"/>
    <col min="5" max="5" width="12.875" style="0" customWidth="1"/>
    <col min="6" max="6" width="7.625" style="0" customWidth="1"/>
    <col min="7" max="7" width="10.75390625" style="0" customWidth="1"/>
  </cols>
  <sheetData>
    <row r="1" spans="3:4" ht="12.75">
      <c r="C1" s="97" t="s">
        <v>659</v>
      </c>
      <c r="D1" s="70"/>
    </row>
    <row r="2" spans="3:5" ht="12.75">
      <c r="C2" s="71" t="s">
        <v>660</v>
      </c>
      <c r="D2" s="71"/>
      <c r="E2" s="71"/>
    </row>
    <row r="3" spans="2:5" ht="12.75">
      <c r="B3" s="71" t="s">
        <v>345</v>
      </c>
      <c r="C3" s="71"/>
      <c r="D3" s="71"/>
      <c r="E3" s="71"/>
    </row>
    <row r="4" spans="3:6" ht="12.75" customHeight="1">
      <c r="C4" s="186" t="s">
        <v>431</v>
      </c>
      <c r="D4" s="186"/>
      <c r="E4" s="186"/>
      <c r="F4" s="186"/>
    </row>
    <row r="5" spans="3:6" ht="12.75" customHeight="1">
      <c r="C5" s="186" t="s">
        <v>343</v>
      </c>
      <c r="D5" s="186"/>
      <c r="E5" s="186"/>
      <c r="F5" s="186"/>
    </row>
    <row r="6" spans="3:6" ht="12.75" customHeight="1">
      <c r="C6" s="183" t="s">
        <v>344</v>
      </c>
      <c r="D6" s="183"/>
      <c r="E6" s="183"/>
      <c r="F6" s="183"/>
    </row>
    <row r="7" spans="3:5" ht="12.75" customHeight="1">
      <c r="C7" s="185"/>
      <c r="D7" s="185"/>
      <c r="E7" s="185"/>
    </row>
    <row r="8" spans="3:5" ht="12.75" hidden="1">
      <c r="C8" s="72"/>
      <c r="D8" s="72"/>
      <c r="E8" s="73"/>
    </row>
    <row r="9" spans="1:6" ht="34.5" customHeight="1">
      <c r="A9" s="187" t="s">
        <v>721</v>
      </c>
      <c r="B9" s="187"/>
      <c r="C9" s="187"/>
      <c r="D9" s="187"/>
      <c r="E9" s="187"/>
      <c r="F9" s="187"/>
    </row>
    <row r="10" spans="3:5" ht="12.75" hidden="1">
      <c r="C10" s="74"/>
      <c r="D10" s="98"/>
      <c r="E10" s="75"/>
    </row>
    <row r="11" spans="1:6" ht="26.25" customHeight="1">
      <c r="A11" s="188" t="s">
        <v>112</v>
      </c>
      <c r="B11" s="178" t="s">
        <v>212</v>
      </c>
      <c r="C11" s="178" t="s">
        <v>213</v>
      </c>
      <c r="D11" s="190" t="s">
        <v>347</v>
      </c>
      <c r="E11" s="180" t="s">
        <v>348</v>
      </c>
      <c r="F11" s="188" t="s">
        <v>661</v>
      </c>
    </row>
    <row r="12" spans="1:6" ht="13.5" customHeight="1">
      <c r="A12" s="189"/>
      <c r="B12" s="179"/>
      <c r="C12" s="179"/>
      <c r="D12" s="191"/>
      <c r="E12" s="181"/>
      <c r="F12" s="189"/>
    </row>
    <row r="13" spans="1:6" ht="9" customHeight="1">
      <c r="A13" s="76">
        <v>1</v>
      </c>
      <c r="B13" s="77" t="s">
        <v>114</v>
      </c>
      <c r="C13" s="78">
        <v>3</v>
      </c>
      <c r="D13" s="99">
        <v>4</v>
      </c>
      <c r="E13" s="79">
        <v>5</v>
      </c>
      <c r="F13" s="76">
        <v>6</v>
      </c>
    </row>
    <row r="14" spans="1:6" ht="12.75">
      <c r="A14" s="76">
        <v>1</v>
      </c>
      <c r="B14" s="47" t="s">
        <v>903</v>
      </c>
      <c r="C14" s="83" t="s">
        <v>904</v>
      </c>
      <c r="D14" s="100">
        <v>176002680</v>
      </c>
      <c r="E14" s="49">
        <v>176012326.44</v>
      </c>
      <c r="F14" s="101">
        <f>E14/D14*100</f>
        <v>100.00548084835981</v>
      </c>
    </row>
    <row r="15" spans="1:6" ht="12.75">
      <c r="A15" s="76">
        <v>2</v>
      </c>
      <c r="B15" s="47" t="s">
        <v>662</v>
      </c>
      <c r="C15" s="83" t="s">
        <v>105</v>
      </c>
      <c r="D15" s="100">
        <v>161634400</v>
      </c>
      <c r="E15" s="49">
        <v>161634628.41</v>
      </c>
      <c r="F15" s="101">
        <f aca="true" t="shared" si="0" ref="F15:F84">E15/D15*100</f>
        <v>100.00014131274035</v>
      </c>
    </row>
    <row r="16" spans="1:6" ht="12.75">
      <c r="A16" s="76">
        <v>3</v>
      </c>
      <c r="B16" s="47" t="s">
        <v>663</v>
      </c>
      <c r="C16" s="83" t="s">
        <v>905</v>
      </c>
      <c r="D16" s="100">
        <v>161634400</v>
      </c>
      <c r="E16" s="49">
        <v>161634628.41</v>
      </c>
      <c r="F16" s="101">
        <f t="shared" si="0"/>
        <v>100.00014131274035</v>
      </c>
    </row>
    <row r="17" spans="1:6" ht="56.25">
      <c r="A17" s="76">
        <v>4</v>
      </c>
      <c r="B17" s="47" t="s">
        <v>664</v>
      </c>
      <c r="C17" s="83" t="s">
        <v>574</v>
      </c>
      <c r="D17" s="100">
        <v>573000</v>
      </c>
      <c r="E17" s="49">
        <v>573048</v>
      </c>
      <c r="F17" s="101">
        <f t="shared" si="0"/>
        <v>100.00837696335078</v>
      </c>
    </row>
    <row r="18" spans="1:6" ht="45">
      <c r="A18" s="76">
        <v>5</v>
      </c>
      <c r="B18" s="47" t="s">
        <v>665</v>
      </c>
      <c r="C18" s="83" t="s">
        <v>906</v>
      </c>
      <c r="D18" s="100">
        <v>161030800</v>
      </c>
      <c r="E18" s="100">
        <v>161030980.93</v>
      </c>
      <c r="F18" s="101">
        <f t="shared" si="0"/>
        <v>100.00011235738752</v>
      </c>
    </row>
    <row r="19" spans="1:6" ht="92.25" customHeight="1">
      <c r="A19" s="76">
        <v>6</v>
      </c>
      <c r="B19" s="47" t="s">
        <v>666</v>
      </c>
      <c r="C19" s="83" t="s">
        <v>593</v>
      </c>
      <c r="D19" s="100">
        <v>160959800</v>
      </c>
      <c r="E19" s="49">
        <v>160959894.37</v>
      </c>
      <c r="F19" s="101">
        <f t="shared" si="0"/>
        <v>100.00005862954602</v>
      </c>
    </row>
    <row r="20" spans="1:6" ht="93" customHeight="1">
      <c r="A20" s="76">
        <v>7</v>
      </c>
      <c r="B20" s="47" t="s">
        <v>667</v>
      </c>
      <c r="C20" s="83" t="s">
        <v>594</v>
      </c>
      <c r="D20" s="100">
        <v>71000</v>
      </c>
      <c r="E20" s="49">
        <v>71086.56</v>
      </c>
      <c r="F20" s="101">
        <f t="shared" si="0"/>
        <v>100.12191549295775</v>
      </c>
    </row>
    <row r="21" spans="1:6" ht="45">
      <c r="A21" s="76">
        <v>8</v>
      </c>
      <c r="B21" s="47" t="s">
        <v>668</v>
      </c>
      <c r="C21" s="83" t="s">
        <v>595</v>
      </c>
      <c r="D21" s="100">
        <v>2700</v>
      </c>
      <c r="E21" s="49">
        <v>2663.48</v>
      </c>
      <c r="F21" s="101">
        <f t="shared" si="0"/>
        <v>98.6474074074074</v>
      </c>
    </row>
    <row r="22" spans="1:6" ht="82.5" customHeight="1">
      <c r="A22" s="76">
        <v>9</v>
      </c>
      <c r="B22" s="47" t="s">
        <v>669</v>
      </c>
      <c r="C22" s="83" t="s">
        <v>455</v>
      </c>
      <c r="D22" s="100">
        <v>4800</v>
      </c>
      <c r="E22" s="49">
        <v>4836</v>
      </c>
      <c r="F22" s="101">
        <f t="shared" si="0"/>
        <v>100.75</v>
      </c>
    </row>
    <row r="23" spans="1:6" ht="45">
      <c r="A23" s="76">
        <v>10</v>
      </c>
      <c r="B23" s="47" t="s">
        <v>670</v>
      </c>
      <c r="C23" s="83" t="s">
        <v>597</v>
      </c>
      <c r="D23" s="100">
        <v>23100</v>
      </c>
      <c r="E23" s="49">
        <v>23100</v>
      </c>
      <c r="F23" s="101">
        <f t="shared" si="0"/>
        <v>100</v>
      </c>
    </row>
    <row r="24" spans="1:6" ht="12.75">
      <c r="A24" s="76">
        <v>11</v>
      </c>
      <c r="B24" s="47" t="s">
        <v>671</v>
      </c>
      <c r="C24" s="83" t="s">
        <v>672</v>
      </c>
      <c r="D24" s="100">
        <v>5644000</v>
      </c>
      <c r="E24" s="49">
        <v>5644943.96</v>
      </c>
      <c r="F24" s="101">
        <f t="shared" si="0"/>
        <v>100.01672501771792</v>
      </c>
    </row>
    <row r="25" spans="1:6" ht="22.5">
      <c r="A25" s="76">
        <v>12</v>
      </c>
      <c r="B25" s="47" t="s">
        <v>673</v>
      </c>
      <c r="C25" s="83" t="s">
        <v>11</v>
      </c>
      <c r="D25" s="100">
        <v>4173000</v>
      </c>
      <c r="E25" s="49">
        <v>4173494.8</v>
      </c>
      <c r="F25" s="101">
        <f t="shared" si="0"/>
        <v>100.01185717709082</v>
      </c>
    </row>
    <row r="26" spans="1:6" ht="12.75">
      <c r="A26" s="76">
        <v>13</v>
      </c>
      <c r="B26" s="47" t="s">
        <v>674</v>
      </c>
      <c r="C26" s="83" t="s">
        <v>12</v>
      </c>
      <c r="D26" s="100">
        <v>1471000</v>
      </c>
      <c r="E26" s="49">
        <v>1471449.16</v>
      </c>
      <c r="F26" s="101">
        <f t="shared" si="0"/>
        <v>100.03053433038748</v>
      </c>
    </row>
    <row r="27" spans="1:6" ht="12.75">
      <c r="A27" s="76">
        <v>14</v>
      </c>
      <c r="B27" s="47" t="s">
        <v>675</v>
      </c>
      <c r="C27" s="83" t="s">
        <v>106</v>
      </c>
      <c r="D27" s="100">
        <v>3085500</v>
      </c>
      <c r="E27" s="49">
        <v>3087266.87</v>
      </c>
      <c r="F27" s="101">
        <f t="shared" si="0"/>
        <v>100.05726365256847</v>
      </c>
    </row>
    <row r="28" spans="1:6" ht="12.75">
      <c r="A28" s="76">
        <v>15</v>
      </c>
      <c r="B28" s="47" t="s">
        <v>676</v>
      </c>
      <c r="C28" s="83" t="s">
        <v>13</v>
      </c>
      <c r="D28" s="100">
        <v>1753000</v>
      </c>
      <c r="E28" s="49">
        <v>1753046.87</v>
      </c>
      <c r="F28" s="101">
        <f t="shared" si="0"/>
        <v>100.00267370222475</v>
      </c>
    </row>
    <row r="29" spans="1:6" ht="45">
      <c r="A29" s="76">
        <v>16</v>
      </c>
      <c r="B29" s="47" t="s">
        <v>677</v>
      </c>
      <c r="C29" s="83" t="s">
        <v>189</v>
      </c>
      <c r="D29" s="100">
        <v>1753000</v>
      </c>
      <c r="E29" s="49">
        <v>1753046.87</v>
      </c>
      <c r="F29" s="101">
        <f t="shared" si="0"/>
        <v>100.00267370222475</v>
      </c>
    </row>
    <row r="30" spans="1:6" ht="12.75">
      <c r="A30" s="76">
        <v>17</v>
      </c>
      <c r="B30" s="47" t="s">
        <v>678</v>
      </c>
      <c r="C30" s="83" t="s">
        <v>14</v>
      </c>
      <c r="D30" s="100">
        <v>1332500</v>
      </c>
      <c r="E30" s="49">
        <v>1334220</v>
      </c>
      <c r="F30" s="101">
        <f t="shared" si="0"/>
        <v>100.12908067542214</v>
      </c>
    </row>
    <row r="31" spans="1:6" ht="45">
      <c r="A31" s="76">
        <v>18</v>
      </c>
      <c r="B31" s="47" t="s">
        <v>679</v>
      </c>
      <c r="C31" s="83" t="s">
        <v>680</v>
      </c>
      <c r="D31" s="100">
        <f>D32</f>
        <v>408500</v>
      </c>
      <c r="E31" s="49">
        <v>409303.22</v>
      </c>
      <c r="F31" s="101">
        <f t="shared" si="0"/>
        <v>100.19662668298652</v>
      </c>
    </row>
    <row r="32" spans="1:6" ht="67.5">
      <c r="A32" s="76">
        <v>19</v>
      </c>
      <c r="B32" s="47" t="s">
        <v>681</v>
      </c>
      <c r="C32" s="83" t="s">
        <v>599</v>
      </c>
      <c r="D32" s="100">
        <v>408500</v>
      </c>
      <c r="E32" s="49">
        <v>409303.22</v>
      </c>
      <c r="F32" s="101">
        <f t="shared" si="0"/>
        <v>100.19662668298652</v>
      </c>
    </row>
    <row r="33" spans="1:6" ht="45">
      <c r="A33" s="76">
        <v>20</v>
      </c>
      <c r="B33" s="47" t="s">
        <v>682</v>
      </c>
      <c r="C33" s="83" t="s">
        <v>683</v>
      </c>
      <c r="D33" s="100">
        <v>924000</v>
      </c>
      <c r="E33" s="49">
        <v>924916.78</v>
      </c>
      <c r="F33" s="101">
        <f t="shared" si="0"/>
        <v>100.09921861471862</v>
      </c>
    </row>
    <row r="34" spans="1:6" ht="67.5">
      <c r="A34" s="76">
        <v>21</v>
      </c>
      <c r="B34" s="47" t="s">
        <v>684</v>
      </c>
      <c r="C34" s="83" t="s">
        <v>601</v>
      </c>
      <c r="D34" s="100">
        <v>924000</v>
      </c>
      <c r="E34" s="49">
        <v>924916.78</v>
      </c>
      <c r="F34" s="101">
        <f t="shared" si="0"/>
        <v>100.09921861471862</v>
      </c>
    </row>
    <row r="35" spans="1:6" ht="12.75">
      <c r="A35" s="76">
        <v>22</v>
      </c>
      <c r="B35" s="47" t="s">
        <v>685</v>
      </c>
      <c r="C35" s="83" t="s">
        <v>686</v>
      </c>
      <c r="D35" s="100">
        <v>-37195.29</v>
      </c>
      <c r="E35" s="49">
        <v>-37195.29</v>
      </c>
      <c r="F35" s="101">
        <f t="shared" si="0"/>
        <v>100</v>
      </c>
    </row>
    <row r="36" spans="1:6" ht="33.75">
      <c r="A36" s="76">
        <v>23</v>
      </c>
      <c r="B36" s="47" t="s">
        <v>687</v>
      </c>
      <c r="C36" s="83" t="s">
        <v>688</v>
      </c>
      <c r="D36" s="100">
        <v>-37195.29</v>
      </c>
      <c r="E36" s="49">
        <v>-37195.29</v>
      </c>
      <c r="F36" s="101">
        <f t="shared" si="0"/>
        <v>100</v>
      </c>
    </row>
    <row r="37" spans="1:6" ht="45">
      <c r="A37" s="76">
        <v>24</v>
      </c>
      <c r="B37" s="47" t="s">
        <v>689</v>
      </c>
      <c r="C37" s="83" t="s">
        <v>603</v>
      </c>
      <c r="D37" s="100">
        <v>-37195.29</v>
      </c>
      <c r="E37" s="49">
        <v>-37195.29</v>
      </c>
      <c r="F37" s="101">
        <f t="shared" si="0"/>
        <v>100</v>
      </c>
    </row>
    <row r="38" spans="1:6" ht="33.75">
      <c r="A38" s="76">
        <v>25</v>
      </c>
      <c r="B38" s="47" t="s">
        <v>690</v>
      </c>
      <c r="C38" s="83" t="s">
        <v>15</v>
      </c>
      <c r="D38" s="100">
        <v>66383.72</v>
      </c>
      <c r="E38" s="49">
        <v>66703.73</v>
      </c>
      <c r="F38" s="101">
        <f t="shared" si="0"/>
        <v>100.48206096313974</v>
      </c>
    </row>
    <row r="39" spans="1:6" ht="12.75">
      <c r="A39" s="76">
        <v>26</v>
      </c>
      <c r="B39" s="47" t="s">
        <v>691</v>
      </c>
      <c r="C39" s="83" t="s">
        <v>692</v>
      </c>
      <c r="D39" s="100">
        <v>21318</v>
      </c>
      <c r="E39" s="49">
        <v>21638.41</v>
      </c>
      <c r="F39" s="101">
        <f t="shared" si="0"/>
        <v>101.50300215780092</v>
      </c>
    </row>
    <row r="40" spans="1:6" ht="22.5">
      <c r="A40" s="76">
        <v>27</v>
      </c>
      <c r="B40" s="47" t="s">
        <v>693</v>
      </c>
      <c r="C40" s="83" t="s">
        <v>694</v>
      </c>
      <c r="D40" s="100">
        <v>21318</v>
      </c>
      <c r="E40" s="49">
        <v>21638.41</v>
      </c>
      <c r="F40" s="101">
        <f t="shared" si="0"/>
        <v>101.50300215780092</v>
      </c>
    </row>
    <row r="41" spans="1:6" ht="45">
      <c r="A41" s="76">
        <v>28</v>
      </c>
      <c r="B41" s="47" t="s">
        <v>695</v>
      </c>
      <c r="C41" s="83" t="s">
        <v>605</v>
      </c>
      <c r="D41" s="100">
        <v>21318</v>
      </c>
      <c r="E41" s="49">
        <v>21638.41</v>
      </c>
      <c r="F41" s="101">
        <f t="shared" si="0"/>
        <v>101.50300215780092</v>
      </c>
    </row>
    <row r="42" spans="1:6" ht="22.5">
      <c r="A42" s="76">
        <v>29</v>
      </c>
      <c r="B42" s="47" t="s">
        <v>696</v>
      </c>
      <c r="C42" s="83" t="s">
        <v>697</v>
      </c>
      <c r="D42" s="100">
        <v>45065.72</v>
      </c>
      <c r="E42" s="49">
        <v>45065.32</v>
      </c>
      <c r="F42" s="101">
        <f t="shared" si="0"/>
        <v>99.9991124073908</v>
      </c>
    </row>
    <row r="43" spans="1:6" ht="45">
      <c r="A43" s="76">
        <v>30</v>
      </c>
      <c r="B43" s="47" t="s">
        <v>698</v>
      </c>
      <c r="C43" s="83" t="s">
        <v>699</v>
      </c>
      <c r="D43" s="100">
        <v>1322.72</v>
      </c>
      <c r="E43" s="49">
        <v>1322.72</v>
      </c>
      <c r="F43" s="101">
        <f t="shared" si="0"/>
        <v>100</v>
      </c>
    </row>
    <row r="44" spans="1:6" ht="60" customHeight="1">
      <c r="A44" s="76">
        <v>31</v>
      </c>
      <c r="B44" s="47" t="s">
        <v>700</v>
      </c>
      <c r="C44" s="83" t="s">
        <v>607</v>
      </c>
      <c r="D44" s="100">
        <v>1322.72</v>
      </c>
      <c r="E44" s="49">
        <v>1322.72</v>
      </c>
      <c r="F44" s="101">
        <f t="shared" si="0"/>
        <v>100</v>
      </c>
    </row>
    <row r="45" spans="1:6" ht="12.75">
      <c r="A45" s="76">
        <v>32</v>
      </c>
      <c r="B45" s="47" t="s">
        <v>701</v>
      </c>
      <c r="C45" s="83" t="s">
        <v>702</v>
      </c>
      <c r="D45" s="100">
        <v>43743</v>
      </c>
      <c r="E45" s="49">
        <v>43742.6</v>
      </c>
      <c r="F45" s="101">
        <f t="shared" si="0"/>
        <v>99.99908556797659</v>
      </c>
    </row>
    <row r="46" spans="1:6" ht="26.25" customHeight="1">
      <c r="A46" s="76">
        <v>33</v>
      </c>
      <c r="B46" s="47" t="s">
        <v>703</v>
      </c>
      <c r="C46" s="83" t="s">
        <v>609</v>
      </c>
      <c r="D46" s="100">
        <v>43743</v>
      </c>
      <c r="E46" s="49">
        <v>43742.6</v>
      </c>
      <c r="F46" s="101">
        <f t="shared" si="0"/>
        <v>99.99908556797659</v>
      </c>
    </row>
    <row r="47" spans="1:6" ht="33.75">
      <c r="A47" s="76">
        <v>34</v>
      </c>
      <c r="B47" s="47" t="s">
        <v>16</v>
      </c>
      <c r="C47" s="83" t="s">
        <v>17</v>
      </c>
      <c r="D47" s="100">
        <v>2087575</v>
      </c>
      <c r="E47" s="49">
        <v>2089233.29</v>
      </c>
      <c r="F47" s="101">
        <f t="shared" si="0"/>
        <v>100.07943618792139</v>
      </c>
    </row>
    <row r="48" spans="1:6" ht="81.75" customHeight="1">
      <c r="A48" s="76">
        <v>35</v>
      </c>
      <c r="B48" s="47" t="s">
        <v>18</v>
      </c>
      <c r="C48" s="83" t="s">
        <v>704</v>
      </c>
      <c r="D48" s="100">
        <v>790200</v>
      </c>
      <c r="E48" s="49">
        <v>791902.1</v>
      </c>
      <c r="F48" s="101">
        <f t="shared" si="0"/>
        <v>100.21540116426222</v>
      </c>
    </row>
    <row r="49" spans="1:6" ht="59.25" customHeight="1">
      <c r="A49" s="76">
        <v>36</v>
      </c>
      <c r="B49" s="47" t="s">
        <v>19</v>
      </c>
      <c r="C49" s="83" t="s">
        <v>65</v>
      </c>
      <c r="D49" s="100">
        <v>579000</v>
      </c>
      <c r="E49" s="49">
        <v>580657.8</v>
      </c>
      <c r="F49" s="101">
        <f t="shared" si="0"/>
        <v>100.28632124352332</v>
      </c>
    </row>
    <row r="50" spans="1:6" ht="78.75">
      <c r="A50" s="76">
        <v>37</v>
      </c>
      <c r="B50" s="47" t="s">
        <v>705</v>
      </c>
      <c r="C50" s="83" t="s">
        <v>562</v>
      </c>
      <c r="D50" s="100">
        <v>579000</v>
      </c>
      <c r="E50" s="49">
        <v>580657.8</v>
      </c>
      <c r="F50" s="101">
        <f t="shared" si="0"/>
        <v>100.28632124352332</v>
      </c>
    </row>
    <row r="51" spans="1:6" ht="68.25" customHeight="1">
      <c r="A51" s="76">
        <v>38</v>
      </c>
      <c r="B51" s="47" t="s">
        <v>706</v>
      </c>
      <c r="C51" s="83" t="s">
        <v>707</v>
      </c>
      <c r="D51" s="100">
        <v>211200</v>
      </c>
      <c r="E51" s="49">
        <v>211244.3</v>
      </c>
      <c r="F51" s="101">
        <f t="shared" si="0"/>
        <v>100.02097537878787</v>
      </c>
    </row>
    <row r="52" spans="1:6" ht="67.5">
      <c r="A52" s="76">
        <v>39</v>
      </c>
      <c r="B52" s="47" t="s">
        <v>708</v>
      </c>
      <c r="C52" s="83" t="s">
        <v>632</v>
      </c>
      <c r="D52" s="100">
        <v>211200</v>
      </c>
      <c r="E52" s="49">
        <v>211244.3</v>
      </c>
      <c r="F52" s="101">
        <f t="shared" si="0"/>
        <v>100.02097537878787</v>
      </c>
    </row>
    <row r="53" spans="1:6" ht="69" customHeight="1">
      <c r="A53" s="76">
        <v>40</v>
      </c>
      <c r="B53" s="47" t="s">
        <v>709</v>
      </c>
      <c r="C53" s="83" t="s">
        <v>710</v>
      </c>
      <c r="D53" s="100">
        <v>1297375</v>
      </c>
      <c r="E53" s="49">
        <v>1297331.19</v>
      </c>
      <c r="F53" s="101">
        <f t="shared" si="0"/>
        <v>99.99662318142403</v>
      </c>
    </row>
    <row r="54" spans="1:6" ht="72" customHeight="1">
      <c r="A54" s="76">
        <v>41</v>
      </c>
      <c r="B54" s="47" t="s">
        <v>711</v>
      </c>
      <c r="C54" s="83" t="s">
        <v>712</v>
      </c>
      <c r="D54" s="100">
        <v>1297375</v>
      </c>
      <c r="E54" s="49">
        <v>1297331.19</v>
      </c>
      <c r="F54" s="101">
        <f t="shared" si="0"/>
        <v>99.99662318142403</v>
      </c>
    </row>
    <row r="55" spans="1:6" ht="67.5">
      <c r="A55" s="76">
        <v>42</v>
      </c>
      <c r="B55" s="47" t="s">
        <v>713</v>
      </c>
      <c r="C55" s="83" t="s">
        <v>634</v>
      </c>
      <c r="D55" s="100">
        <v>1297375</v>
      </c>
      <c r="E55" s="49">
        <v>1297331.19</v>
      </c>
      <c r="F55" s="101">
        <f t="shared" si="0"/>
        <v>99.99662318142403</v>
      </c>
    </row>
    <row r="56" spans="1:6" ht="101.25">
      <c r="A56" s="76">
        <v>43</v>
      </c>
      <c r="B56" s="47" t="s">
        <v>724</v>
      </c>
      <c r="C56" s="83" t="s">
        <v>729</v>
      </c>
      <c r="D56" s="100">
        <v>1240300</v>
      </c>
      <c r="E56" s="49">
        <v>1240255.82</v>
      </c>
      <c r="F56" s="101">
        <f t="shared" si="0"/>
        <v>99.99643795855842</v>
      </c>
    </row>
    <row r="57" spans="1:6" ht="22.5">
      <c r="A57" s="76">
        <v>44</v>
      </c>
      <c r="B57" s="47" t="s">
        <v>727</v>
      </c>
      <c r="C57" s="83" t="s">
        <v>725</v>
      </c>
      <c r="D57" s="100">
        <v>30820</v>
      </c>
      <c r="E57" s="49">
        <v>30820.37</v>
      </c>
      <c r="F57" s="101">
        <f t="shared" si="0"/>
        <v>100.00120051914341</v>
      </c>
    </row>
    <row r="58" spans="1:6" ht="67.5">
      <c r="A58" s="76">
        <v>45</v>
      </c>
      <c r="B58" s="47" t="s">
        <v>728</v>
      </c>
      <c r="C58" s="83" t="s">
        <v>726</v>
      </c>
      <c r="D58" s="100">
        <v>26255</v>
      </c>
      <c r="E58" s="49">
        <v>26255</v>
      </c>
      <c r="F58" s="101">
        <f t="shared" si="0"/>
        <v>100</v>
      </c>
    </row>
    <row r="59" spans="1:6" ht="22.5">
      <c r="A59" s="76">
        <v>46</v>
      </c>
      <c r="B59" s="47" t="s">
        <v>714</v>
      </c>
      <c r="C59" s="83" t="s">
        <v>186</v>
      </c>
      <c r="D59" s="100">
        <v>593800</v>
      </c>
      <c r="E59" s="49">
        <v>593841.11</v>
      </c>
      <c r="F59" s="101">
        <f t="shared" si="0"/>
        <v>100.00692320646682</v>
      </c>
    </row>
    <row r="60" spans="1:6" ht="22.5">
      <c r="A60" s="76">
        <v>47</v>
      </c>
      <c r="B60" s="47" t="s">
        <v>715</v>
      </c>
      <c r="C60" s="83" t="s">
        <v>410</v>
      </c>
      <c r="D60" s="100">
        <v>593800</v>
      </c>
      <c r="E60" s="49">
        <v>593841.11</v>
      </c>
      <c r="F60" s="101">
        <f t="shared" si="0"/>
        <v>100.00692320646682</v>
      </c>
    </row>
    <row r="61" spans="1:6" ht="22.5">
      <c r="A61" s="76">
        <v>48</v>
      </c>
      <c r="B61" s="47" t="s">
        <v>716</v>
      </c>
      <c r="C61" s="83" t="s">
        <v>717</v>
      </c>
      <c r="D61" s="100">
        <v>7671512</v>
      </c>
      <c r="E61" s="49">
        <v>7840971</v>
      </c>
      <c r="F61" s="101">
        <f t="shared" si="0"/>
        <v>102.20893873332923</v>
      </c>
    </row>
    <row r="62" spans="1:6" ht="22.5">
      <c r="A62" s="76">
        <v>49</v>
      </c>
      <c r="B62" s="47" t="s">
        <v>718</v>
      </c>
      <c r="C62" s="83" t="s">
        <v>759</v>
      </c>
      <c r="D62" s="100">
        <v>7671512</v>
      </c>
      <c r="E62" s="49">
        <v>7840971</v>
      </c>
      <c r="F62" s="101">
        <f t="shared" si="0"/>
        <v>102.20893873332923</v>
      </c>
    </row>
    <row r="63" spans="1:6" ht="45">
      <c r="A63" s="76">
        <v>50</v>
      </c>
      <c r="B63" s="47" t="s">
        <v>98</v>
      </c>
      <c r="C63" s="83" t="s">
        <v>525</v>
      </c>
      <c r="D63" s="100">
        <v>7671512</v>
      </c>
      <c r="E63" s="49">
        <v>7840971</v>
      </c>
      <c r="F63" s="101">
        <f t="shared" si="0"/>
        <v>102.20893873332923</v>
      </c>
    </row>
    <row r="64" spans="1:6" ht="22.5">
      <c r="A64" s="76">
        <v>51</v>
      </c>
      <c r="B64" s="47" t="s">
        <v>503</v>
      </c>
      <c r="C64" s="83" t="s">
        <v>496</v>
      </c>
      <c r="D64" s="100">
        <v>100000</v>
      </c>
      <c r="E64" s="143">
        <v>110888.21</v>
      </c>
      <c r="F64" s="101">
        <f t="shared" si="0"/>
        <v>110.88821</v>
      </c>
    </row>
    <row r="65" spans="1:6" ht="22.5">
      <c r="A65" s="76">
        <v>52</v>
      </c>
      <c r="B65" s="47" t="s">
        <v>504</v>
      </c>
      <c r="C65" s="92" t="s">
        <v>97</v>
      </c>
      <c r="D65" s="100">
        <v>7139512</v>
      </c>
      <c r="E65" s="143">
        <v>7297986.13</v>
      </c>
      <c r="F65" s="101">
        <f t="shared" si="0"/>
        <v>102.21967733929154</v>
      </c>
    </row>
    <row r="66" spans="1:6" ht="45">
      <c r="A66" s="76">
        <v>53</v>
      </c>
      <c r="B66" s="47" t="s">
        <v>505</v>
      </c>
      <c r="C66" s="92" t="s">
        <v>525</v>
      </c>
      <c r="D66" s="100">
        <v>432000</v>
      </c>
      <c r="E66" s="143">
        <v>432096.66</v>
      </c>
      <c r="F66" s="101">
        <f t="shared" si="0"/>
        <v>100.022375</v>
      </c>
    </row>
    <row r="67" spans="1:6" ht="22.5">
      <c r="A67" s="76">
        <v>54</v>
      </c>
      <c r="B67" s="47" t="s">
        <v>526</v>
      </c>
      <c r="C67" s="83" t="s">
        <v>187</v>
      </c>
      <c r="D67" s="100">
        <v>423714.53</v>
      </c>
      <c r="E67" s="143">
        <v>239381.32</v>
      </c>
      <c r="F67" s="101">
        <f t="shared" si="0"/>
        <v>56.49589595145581</v>
      </c>
    </row>
    <row r="68" spans="1:6" ht="12.75">
      <c r="A68" s="76">
        <v>55</v>
      </c>
      <c r="B68" s="47" t="s">
        <v>760</v>
      </c>
      <c r="C68" s="83" t="s">
        <v>527</v>
      </c>
      <c r="D68" s="100">
        <v>174500</v>
      </c>
      <c r="E68" s="49">
        <v>174578.06</v>
      </c>
      <c r="F68" s="101">
        <f t="shared" si="0"/>
        <v>100.0447335243553</v>
      </c>
    </row>
    <row r="69" spans="1:6" ht="22.5">
      <c r="A69" s="76">
        <v>56</v>
      </c>
      <c r="B69" s="47" t="s">
        <v>761</v>
      </c>
      <c r="C69" s="83" t="s">
        <v>635</v>
      </c>
      <c r="D69" s="100">
        <v>174500</v>
      </c>
      <c r="E69" s="49">
        <v>174578.06</v>
      </c>
      <c r="F69" s="101">
        <f t="shared" si="0"/>
        <v>100.0447335243553</v>
      </c>
    </row>
    <row r="70" spans="1:6" ht="70.5" customHeight="1">
      <c r="A70" s="76">
        <v>57</v>
      </c>
      <c r="B70" s="47" t="s">
        <v>762</v>
      </c>
      <c r="C70" s="83" t="s">
        <v>763</v>
      </c>
      <c r="D70" s="100">
        <v>204127.13</v>
      </c>
      <c r="E70" s="49">
        <v>19719.7</v>
      </c>
      <c r="F70" s="101">
        <f t="shared" si="0"/>
        <v>9.660499317263707</v>
      </c>
    </row>
    <row r="71" spans="1:6" ht="81" customHeight="1">
      <c r="A71" s="76">
        <v>58</v>
      </c>
      <c r="B71" s="47" t="s">
        <v>764</v>
      </c>
      <c r="C71" s="83" t="s">
        <v>765</v>
      </c>
      <c r="D71" s="100">
        <v>204127.13</v>
      </c>
      <c r="E71" s="49">
        <v>19719.7</v>
      </c>
      <c r="F71" s="101">
        <f t="shared" si="0"/>
        <v>9.660499317263707</v>
      </c>
    </row>
    <row r="72" spans="1:6" ht="81" customHeight="1">
      <c r="A72" s="76">
        <v>59</v>
      </c>
      <c r="B72" s="47" t="s">
        <v>766</v>
      </c>
      <c r="C72" s="83" t="s">
        <v>637</v>
      </c>
      <c r="D72" s="100">
        <v>204127.13</v>
      </c>
      <c r="E72" s="49">
        <v>19719.7</v>
      </c>
      <c r="F72" s="101">
        <f t="shared" si="0"/>
        <v>9.660499317263707</v>
      </c>
    </row>
    <row r="73" spans="1:6" ht="42" customHeight="1">
      <c r="A73" s="76">
        <v>60</v>
      </c>
      <c r="B73" s="47" t="s">
        <v>767</v>
      </c>
      <c r="C73" s="83" t="s">
        <v>768</v>
      </c>
      <c r="D73" s="100">
        <v>45087.4</v>
      </c>
      <c r="E73" s="49">
        <v>45083.56</v>
      </c>
      <c r="F73" s="101">
        <f t="shared" si="0"/>
        <v>99.99148320816902</v>
      </c>
    </row>
    <row r="74" spans="1:6" ht="33.75">
      <c r="A74" s="76">
        <v>61</v>
      </c>
      <c r="B74" s="47" t="s">
        <v>769</v>
      </c>
      <c r="C74" s="83" t="s">
        <v>731</v>
      </c>
      <c r="D74" s="100">
        <v>48000</v>
      </c>
      <c r="E74" s="49">
        <v>47996.16</v>
      </c>
      <c r="F74" s="101">
        <f t="shared" si="0"/>
        <v>99.992</v>
      </c>
    </row>
    <row r="75" spans="1:6" ht="45">
      <c r="A75" s="76">
        <v>62</v>
      </c>
      <c r="B75" s="47" t="s">
        <v>770</v>
      </c>
      <c r="C75" s="83" t="s">
        <v>730</v>
      </c>
      <c r="D75" s="100">
        <v>48000</v>
      </c>
      <c r="E75" s="49">
        <v>47996.16</v>
      </c>
      <c r="F75" s="101">
        <f t="shared" si="0"/>
        <v>99.992</v>
      </c>
    </row>
    <row r="76" spans="1:6" ht="45">
      <c r="A76" s="76">
        <v>63</v>
      </c>
      <c r="B76" s="47" t="s">
        <v>771</v>
      </c>
      <c r="C76" s="83" t="s">
        <v>772</v>
      </c>
      <c r="D76" s="100">
        <v>-2912.6</v>
      </c>
      <c r="E76" s="49">
        <v>-2912.6</v>
      </c>
      <c r="F76" s="101">
        <f t="shared" si="0"/>
        <v>100</v>
      </c>
    </row>
    <row r="77" spans="1:6" ht="45">
      <c r="A77" s="76">
        <v>64</v>
      </c>
      <c r="B77" s="47" t="s">
        <v>773</v>
      </c>
      <c r="C77" s="83" t="s">
        <v>732</v>
      </c>
      <c r="D77" s="100">
        <v>-2912.6</v>
      </c>
      <c r="E77" s="49">
        <v>-2912.6</v>
      </c>
      <c r="F77" s="101">
        <f t="shared" si="0"/>
        <v>100</v>
      </c>
    </row>
    <row r="78" spans="1:6" ht="12.75">
      <c r="A78" s="76">
        <v>65</v>
      </c>
      <c r="B78" s="47" t="s">
        <v>528</v>
      </c>
      <c r="C78" s="83" t="s">
        <v>188</v>
      </c>
      <c r="D78" s="100">
        <v>64662.6</v>
      </c>
      <c r="E78" s="49">
        <v>54662.6</v>
      </c>
      <c r="F78" s="101">
        <f t="shared" si="0"/>
        <v>84.53510993990344</v>
      </c>
    </row>
    <row r="79" spans="1:6" ht="22.5">
      <c r="A79" s="76">
        <v>66</v>
      </c>
      <c r="B79" s="47" t="s">
        <v>774</v>
      </c>
      <c r="C79" s="83" t="s">
        <v>775</v>
      </c>
      <c r="D79" s="100">
        <v>21605.6</v>
      </c>
      <c r="E79" s="49">
        <v>21605.6</v>
      </c>
      <c r="F79" s="101">
        <f t="shared" si="0"/>
        <v>100</v>
      </c>
    </row>
    <row r="80" spans="1:6" ht="67.5">
      <c r="A80" s="76">
        <v>67</v>
      </c>
      <c r="B80" s="47" t="s">
        <v>776</v>
      </c>
      <c r="C80" s="83" t="s">
        <v>611</v>
      </c>
      <c r="D80" s="100">
        <v>20247.1</v>
      </c>
      <c r="E80" s="49">
        <v>20247.1</v>
      </c>
      <c r="F80" s="101">
        <f t="shared" si="0"/>
        <v>100</v>
      </c>
    </row>
    <row r="81" spans="1:6" ht="56.25">
      <c r="A81" s="76">
        <v>68</v>
      </c>
      <c r="B81" s="47" t="s">
        <v>777</v>
      </c>
      <c r="C81" s="83" t="s">
        <v>613</v>
      </c>
      <c r="D81" s="100">
        <v>1358.5</v>
      </c>
      <c r="E81" s="49">
        <v>1358.5</v>
      </c>
      <c r="F81" s="101">
        <f t="shared" si="0"/>
        <v>100</v>
      </c>
    </row>
    <row r="82" spans="1:6" ht="56.25">
      <c r="A82" s="76">
        <v>69</v>
      </c>
      <c r="B82" s="47" t="s">
        <v>778</v>
      </c>
      <c r="C82" s="83" t="s">
        <v>615</v>
      </c>
      <c r="D82" s="100">
        <v>1400</v>
      </c>
      <c r="E82" s="49">
        <v>1400</v>
      </c>
      <c r="F82" s="101">
        <f t="shared" si="0"/>
        <v>100</v>
      </c>
    </row>
    <row r="83" spans="1:6" ht="81.75" customHeight="1">
      <c r="A83" s="76">
        <v>70</v>
      </c>
      <c r="B83" s="47" t="s">
        <v>529</v>
      </c>
      <c r="C83" s="83" t="s">
        <v>779</v>
      </c>
      <c r="D83" s="100">
        <v>12000</v>
      </c>
      <c r="E83" s="49">
        <v>12000</v>
      </c>
      <c r="F83" s="101">
        <f t="shared" si="0"/>
        <v>100</v>
      </c>
    </row>
    <row r="84" spans="1:6" ht="22.5">
      <c r="A84" s="76">
        <v>71</v>
      </c>
      <c r="B84" s="47" t="s">
        <v>780</v>
      </c>
      <c r="C84" s="83" t="s">
        <v>46</v>
      </c>
      <c r="D84" s="100">
        <v>12000</v>
      </c>
      <c r="E84" s="49">
        <v>12000</v>
      </c>
      <c r="F84" s="101">
        <f t="shared" si="0"/>
        <v>100</v>
      </c>
    </row>
    <row r="85" spans="1:6" ht="56.25">
      <c r="A85" s="76">
        <v>72</v>
      </c>
      <c r="B85" s="47" t="s">
        <v>781</v>
      </c>
      <c r="C85" s="83" t="s">
        <v>782</v>
      </c>
      <c r="D85" s="100">
        <v>10000</v>
      </c>
      <c r="E85" s="49">
        <v>0</v>
      </c>
      <c r="F85" s="101">
        <f aca="true" t="shared" si="1" ref="F85:F156">E85/D85*100</f>
        <v>0</v>
      </c>
    </row>
    <row r="86" spans="1:6" ht="22.5">
      <c r="A86" s="76">
        <v>73</v>
      </c>
      <c r="B86" s="47" t="s">
        <v>783</v>
      </c>
      <c r="C86" s="83" t="s">
        <v>784</v>
      </c>
      <c r="D86" s="100">
        <v>19657</v>
      </c>
      <c r="E86" s="49">
        <v>19657</v>
      </c>
      <c r="F86" s="101">
        <f t="shared" si="1"/>
        <v>100</v>
      </c>
    </row>
    <row r="87" spans="1:6" ht="33.75">
      <c r="A87" s="76">
        <v>74</v>
      </c>
      <c r="B87" s="47" t="s">
        <v>785</v>
      </c>
      <c r="C87" s="83" t="s">
        <v>566</v>
      </c>
      <c r="D87" s="100">
        <v>19657</v>
      </c>
      <c r="E87" s="49">
        <v>19657</v>
      </c>
      <c r="F87" s="101">
        <f t="shared" si="1"/>
        <v>100</v>
      </c>
    </row>
    <row r="88" spans="1:6" ht="12.75">
      <c r="A88" s="76">
        <v>75</v>
      </c>
      <c r="B88" s="47" t="s">
        <v>786</v>
      </c>
      <c r="C88" s="83" t="s">
        <v>787</v>
      </c>
      <c r="D88" s="100">
        <v>0</v>
      </c>
      <c r="E88" s="49">
        <v>29562</v>
      </c>
      <c r="F88" s="145" t="s">
        <v>722</v>
      </c>
    </row>
    <row r="89" spans="1:6" ht="12.75">
      <c r="A89" s="76">
        <v>76</v>
      </c>
      <c r="B89" s="47" t="s">
        <v>788</v>
      </c>
      <c r="C89" s="83" t="s">
        <v>789</v>
      </c>
      <c r="D89" s="100">
        <v>0</v>
      </c>
      <c r="E89" s="49">
        <v>29562</v>
      </c>
      <c r="F89" s="145" t="s">
        <v>722</v>
      </c>
    </row>
    <row r="90" spans="1:6" ht="22.5">
      <c r="A90" s="76">
        <v>77</v>
      </c>
      <c r="B90" s="47" t="s">
        <v>790</v>
      </c>
      <c r="C90" s="83" t="s">
        <v>791</v>
      </c>
      <c r="D90" s="100">
        <v>0</v>
      </c>
      <c r="E90" s="49">
        <v>29562</v>
      </c>
      <c r="F90" s="145" t="s">
        <v>722</v>
      </c>
    </row>
    <row r="91" spans="1:6" ht="37.5" customHeight="1">
      <c r="A91" s="76">
        <v>78</v>
      </c>
      <c r="B91" s="47" t="s">
        <v>792</v>
      </c>
      <c r="C91" s="83" t="s">
        <v>793</v>
      </c>
      <c r="D91" s="100">
        <v>-5231672.56</v>
      </c>
      <c r="E91" s="49">
        <v>-5231672.56</v>
      </c>
      <c r="F91" s="101">
        <f t="shared" si="1"/>
        <v>100</v>
      </c>
    </row>
    <row r="92" spans="1:6" ht="45">
      <c r="A92" s="76">
        <v>79</v>
      </c>
      <c r="B92" s="47" t="s">
        <v>794</v>
      </c>
      <c r="C92" s="83" t="s">
        <v>558</v>
      </c>
      <c r="D92" s="100">
        <v>-5231672.56</v>
      </c>
      <c r="E92" s="49">
        <v>-5231672.56</v>
      </c>
      <c r="F92" s="101">
        <f t="shared" si="1"/>
        <v>100</v>
      </c>
    </row>
    <row r="93" spans="1:6" ht="12.75">
      <c r="A93" s="76">
        <v>80</v>
      </c>
      <c r="B93" s="47" t="s">
        <v>530</v>
      </c>
      <c r="C93" s="83" t="s">
        <v>531</v>
      </c>
      <c r="D93" s="100">
        <v>446509299</v>
      </c>
      <c r="E93" s="49">
        <v>427593223.59</v>
      </c>
      <c r="F93" s="101">
        <f t="shared" si="1"/>
        <v>95.76356518165146</v>
      </c>
    </row>
    <row r="94" spans="1:6" ht="33.75">
      <c r="A94" s="76">
        <v>81</v>
      </c>
      <c r="B94" s="47" t="s">
        <v>795</v>
      </c>
      <c r="C94" s="83" t="s">
        <v>304</v>
      </c>
      <c r="D94" s="100">
        <f>D93</f>
        <v>446509299</v>
      </c>
      <c r="E94" s="49">
        <v>427593223.59</v>
      </c>
      <c r="F94" s="101">
        <f t="shared" si="1"/>
        <v>95.76356518165146</v>
      </c>
    </row>
    <row r="95" spans="1:6" ht="22.5">
      <c r="A95" s="76">
        <v>82</v>
      </c>
      <c r="B95" s="47" t="s">
        <v>532</v>
      </c>
      <c r="C95" s="83" t="s">
        <v>305</v>
      </c>
      <c r="D95" s="100">
        <v>106450000</v>
      </c>
      <c r="E95" s="49">
        <v>106450000</v>
      </c>
      <c r="F95" s="101">
        <f t="shared" si="1"/>
        <v>100</v>
      </c>
    </row>
    <row r="96" spans="1:6" ht="22.5">
      <c r="A96" s="76">
        <v>83</v>
      </c>
      <c r="B96" s="47" t="s">
        <v>306</v>
      </c>
      <c r="C96" s="83" t="s">
        <v>307</v>
      </c>
      <c r="D96" s="100">
        <v>106450000</v>
      </c>
      <c r="E96" s="49">
        <v>106450000</v>
      </c>
      <c r="F96" s="101">
        <f t="shared" si="1"/>
        <v>100</v>
      </c>
    </row>
    <row r="97" spans="1:6" ht="27.75" customHeight="1">
      <c r="A97" s="76">
        <v>84</v>
      </c>
      <c r="B97" s="47" t="s">
        <v>308</v>
      </c>
      <c r="C97" s="83" t="s">
        <v>471</v>
      </c>
      <c r="D97" s="100">
        <v>1033000</v>
      </c>
      <c r="E97" s="49">
        <v>1033000</v>
      </c>
      <c r="F97" s="101">
        <f t="shared" si="1"/>
        <v>100</v>
      </c>
    </row>
    <row r="98" spans="1:6" ht="22.5">
      <c r="A98" s="76">
        <v>85</v>
      </c>
      <c r="B98" s="47" t="s">
        <v>308</v>
      </c>
      <c r="C98" s="83" t="s">
        <v>559</v>
      </c>
      <c r="D98" s="100">
        <v>105417000</v>
      </c>
      <c r="E98" s="49">
        <v>105417000</v>
      </c>
      <c r="F98" s="101">
        <f t="shared" si="1"/>
        <v>100</v>
      </c>
    </row>
    <row r="99" spans="1:6" ht="33.75">
      <c r="A99" s="76">
        <v>86</v>
      </c>
      <c r="B99" s="47" t="s">
        <v>808</v>
      </c>
      <c r="C99" s="83" t="s">
        <v>809</v>
      </c>
      <c r="D99" s="100">
        <v>51225552</v>
      </c>
      <c r="E99" s="49">
        <v>47485940.49</v>
      </c>
      <c r="F99" s="101">
        <f t="shared" si="1"/>
        <v>92.69971456822955</v>
      </c>
    </row>
    <row r="100" spans="1:6" ht="47.25" customHeight="1">
      <c r="A100" s="76">
        <v>87</v>
      </c>
      <c r="B100" s="47" t="s">
        <v>309</v>
      </c>
      <c r="C100" s="83" t="s">
        <v>310</v>
      </c>
      <c r="D100" s="100">
        <v>5590000</v>
      </c>
      <c r="E100" s="49">
        <v>5147529</v>
      </c>
      <c r="F100" s="101">
        <f t="shared" si="1"/>
        <v>92.08459749552773</v>
      </c>
    </row>
    <row r="101" spans="1:6" ht="56.25">
      <c r="A101" s="76">
        <v>88</v>
      </c>
      <c r="B101" s="47" t="s">
        <v>311</v>
      </c>
      <c r="C101" s="83" t="s">
        <v>649</v>
      </c>
      <c r="D101" s="100">
        <v>5590000</v>
      </c>
      <c r="E101" s="49">
        <v>5147529</v>
      </c>
      <c r="F101" s="101">
        <f t="shared" si="1"/>
        <v>92.08459749552773</v>
      </c>
    </row>
    <row r="102" spans="1:6" ht="33.75">
      <c r="A102" s="76">
        <v>89</v>
      </c>
      <c r="B102" s="47" t="s">
        <v>312</v>
      </c>
      <c r="C102" s="83" t="s">
        <v>456</v>
      </c>
      <c r="D102" s="100">
        <v>9232552</v>
      </c>
      <c r="E102" s="49">
        <v>9232490</v>
      </c>
      <c r="F102" s="101">
        <f t="shared" si="1"/>
        <v>99.9993284630295</v>
      </c>
    </row>
    <row r="103" spans="1:6" ht="45">
      <c r="A103" s="76">
        <v>90</v>
      </c>
      <c r="B103" s="47" t="s">
        <v>313</v>
      </c>
      <c r="C103" s="83" t="s">
        <v>620</v>
      </c>
      <c r="D103" s="100">
        <v>9232552</v>
      </c>
      <c r="E103" s="49">
        <v>9232490</v>
      </c>
      <c r="F103" s="101">
        <f t="shared" si="1"/>
        <v>99.9993284630295</v>
      </c>
    </row>
    <row r="104" spans="1:6" ht="56.25">
      <c r="A104" s="76">
        <v>91</v>
      </c>
      <c r="B104" s="47" t="s">
        <v>313</v>
      </c>
      <c r="C104" s="83" t="s">
        <v>457</v>
      </c>
      <c r="D104" s="100">
        <v>6050100</v>
      </c>
      <c r="E104" s="49">
        <v>6050038</v>
      </c>
      <c r="F104" s="101">
        <f t="shared" si="1"/>
        <v>99.99897522355002</v>
      </c>
    </row>
    <row r="105" spans="1:6" ht="56.25">
      <c r="A105" s="76">
        <v>92</v>
      </c>
      <c r="B105" s="47" t="s">
        <v>313</v>
      </c>
      <c r="C105" s="83" t="s">
        <v>499</v>
      </c>
      <c r="D105" s="100">
        <v>3182452</v>
      </c>
      <c r="E105" s="49">
        <v>3182452</v>
      </c>
      <c r="F105" s="101">
        <f t="shared" si="1"/>
        <v>100</v>
      </c>
    </row>
    <row r="106" spans="1:6" ht="24" customHeight="1">
      <c r="A106" s="76">
        <v>93</v>
      </c>
      <c r="B106" s="47" t="s">
        <v>314</v>
      </c>
      <c r="C106" s="83" t="s">
        <v>622</v>
      </c>
      <c r="D106" s="100">
        <v>2526000</v>
      </c>
      <c r="E106" s="49">
        <v>1299650</v>
      </c>
      <c r="F106" s="101">
        <f t="shared" si="1"/>
        <v>51.45091053048297</v>
      </c>
    </row>
    <row r="107" spans="1:6" ht="33.75">
      <c r="A107" s="76">
        <v>94</v>
      </c>
      <c r="B107" s="47" t="s">
        <v>315</v>
      </c>
      <c r="C107" s="83" t="s">
        <v>316</v>
      </c>
      <c r="D107" s="100">
        <v>2526000</v>
      </c>
      <c r="E107" s="49">
        <v>1299650</v>
      </c>
      <c r="F107" s="101">
        <f t="shared" si="1"/>
        <v>51.45091053048297</v>
      </c>
    </row>
    <row r="108" spans="1:6" ht="12.75">
      <c r="A108" s="76">
        <v>95</v>
      </c>
      <c r="B108" s="47" t="s">
        <v>51</v>
      </c>
      <c r="C108" s="83" t="s">
        <v>52</v>
      </c>
      <c r="D108" s="100">
        <v>33877000</v>
      </c>
      <c r="E108" s="49">
        <v>31806271.49</v>
      </c>
      <c r="F108" s="101">
        <f t="shared" si="1"/>
        <v>93.88750919502907</v>
      </c>
    </row>
    <row r="109" spans="1:6" ht="12.75">
      <c r="A109" s="76">
        <v>96</v>
      </c>
      <c r="B109" s="47" t="s">
        <v>53</v>
      </c>
      <c r="C109" s="83" t="s">
        <v>54</v>
      </c>
      <c r="D109" s="100">
        <v>33877000</v>
      </c>
      <c r="E109" s="49">
        <v>31806271.49</v>
      </c>
      <c r="F109" s="101">
        <f t="shared" si="1"/>
        <v>93.88750919502907</v>
      </c>
    </row>
    <row r="110" spans="1:6" ht="33.75" customHeight="1">
      <c r="A110" s="76">
        <v>97</v>
      </c>
      <c r="B110" s="47" t="s">
        <v>53</v>
      </c>
      <c r="C110" s="83" t="s">
        <v>472</v>
      </c>
      <c r="D110" s="100">
        <v>14513000</v>
      </c>
      <c r="E110" s="49">
        <v>12442271.49</v>
      </c>
      <c r="F110" s="101">
        <f t="shared" si="1"/>
        <v>85.73190580858541</v>
      </c>
    </row>
    <row r="111" spans="1:6" ht="48" customHeight="1">
      <c r="A111" s="76">
        <v>98</v>
      </c>
      <c r="B111" s="47" t="s">
        <v>53</v>
      </c>
      <c r="C111" s="83" t="s">
        <v>458</v>
      </c>
      <c r="D111" s="100">
        <v>14825000</v>
      </c>
      <c r="E111" s="100">
        <v>14825000</v>
      </c>
      <c r="F111" s="101">
        <f t="shared" si="1"/>
        <v>100</v>
      </c>
    </row>
    <row r="112" spans="1:6" ht="179.25" customHeight="1">
      <c r="A112" s="76">
        <v>99</v>
      </c>
      <c r="B112" s="47" t="s">
        <v>53</v>
      </c>
      <c r="C112" s="83" t="s">
        <v>0</v>
      </c>
      <c r="D112" s="100">
        <v>415000</v>
      </c>
      <c r="E112" s="100">
        <v>415000</v>
      </c>
      <c r="F112" s="101">
        <f t="shared" si="1"/>
        <v>100</v>
      </c>
    </row>
    <row r="113" spans="1:6" ht="45">
      <c r="A113" s="76">
        <v>100</v>
      </c>
      <c r="B113" s="47" t="s">
        <v>53</v>
      </c>
      <c r="C113" s="83" t="s">
        <v>475</v>
      </c>
      <c r="D113" s="100">
        <v>30000</v>
      </c>
      <c r="E113" s="100">
        <v>30000</v>
      </c>
      <c r="F113" s="101">
        <f t="shared" si="1"/>
        <v>100</v>
      </c>
    </row>
    <row r="114" spans="1:6" ht="56.25">
      <c r="A114" s="76">
        <v>101</v>
      </c>
      <c r="B114" s="47" t="s">
        <v>53</v>
      </c>
      <c r="C114" s="83" t="s">
        <v>476</v>
      </c>
      <c r="D114" s="100">
        <v>2927000</v>
      </c>
      <c r="E114" s="100">
        <v>2927000</v>
      </c>
      <c r="F114" s="101">
        <f t="shared" si="1"/>
        <v>100</v>
      </c>
    </row>
    <row r="115" spans="1:6" ht="56.25">
      <c r="A115" s="76">
        <v>102</v>
      </c>
      <c r="B115" s="47" t="s">
        <v>53</v>
      </c>
      <c r="C115" s="83" t="s">
        <v>477</v>
      </c>
      <c r="D115" s="100">
        <v>449000</v>
      </c>
      <c r="E115" s="100">
        <v>449000</v>
      </c>
      <c r="F115" s="101">
        <f t="shared" si="1"/>
        <v>100</v>
      </c>
    </row>
    <row r="116" spans="1:6" ht="33.75">
      <c r="A116" s="76">
        <v>103</v>
      </c>
      <c r="B116" s="47" t="s">
        <v>53</v>
      </c>
      <c r="C116" s="83" t="s">
        <v>478</v>
      </c>
      <c r="D116" s="100">
        <v>186000</v>
      </c>
      <c r="E116" s="100">
        <v>186000</v>
      </c>
      <c r="F116" s="101">
        <f t="shared" si="1"/>
        <v>100</v>
      </c>
    </row>
    <row r="117" spans="1:6" ht="33.75">
      <c r="A117" s="76">
        <v>104</v>
      </c>
      <c r="B117" s="47" t="s">
        <v>53</v>
      </c>
      <c r="C117" s="83" t="s">
        <v>479</v>
      </c>
      <c r="D117" s="100">
        <v>400000</v>
      </c>
      <c r="E117" s="100">
        <v>400000</v>
      </c>
      <c r="F117" s="101">
        <f t="shared" si="1"/>
        <v>100</v>
      </c>
    </row>
    <row r="118" spans="1:6" ht="67.5">
      <c r="A118" s="76">
        <v>105</v>
      </c>
      <c r="B118" s="47" t="s">
        <v>53</v>
      </c>
      <c r="C118" s="83" t="s">
        <v>480</v>
      </c>
      <c r="D118" s="100">
        <v>132000</v>
      </c>
      <c r="E118" s="100">
        <v>132000</v>
      </c>
      <c r="F118" s="101">
        <f t="shared" si="1"/>
        <v>100</v>
      </c>
    </row>
    <row r="119" spans="1:6" ht="22.5">
      <c r="A119" s="76">
        <v>106</v>
      </c>
      <c r="B119" s="47" t="s">
        <v>55</v>
      </c>
      <c r="C119" s="83" t="s">
        <v>87</v>
      </c>
      <c r="D119" s="100">
        <v>223891800</v>
      </c>
      <c r="E119" s="49">
        <v>209912700.8</v>
      </c>
      <c r="F119" s="101">
        <f t="shared" si="1"/>
        <v>93.75631479134118</v>
      </c>
    </row>
    <row r="120" spans="1:6" ht="33.75">
      <c r="A120" s="76">
        <v>107</v>
      </c>
      <c r="B120" s="47" t="s">
        <v>317</v>
      </c>
      <c r="C120" s="83" t="s">
        <v>318</v>
      </c>
      <c r="D120" s="100">
        <v>14962500</v>
      </c>
      <c r="E120" s="49">
        <v>10956906.05</v>
      </c>
      <c r="F120" s="101">
        <f t="shared" si="1"/>
        <v>73.22911311612364</v>
      </c>
    </row>
    <row r="121" spans="1:6" ht="33.75">
      <c r="A121" s="76">
        <v>108</v>
      </c>
      <c r="B121" s="47" t="s">
        <v>319</v>
      </c>
      <c r="C121" s="83" t="s">
        <v>99</v>
      </c>
      <c r="D121" s="100">
        <v>14962500</v>
      </c>
      <c r="E121" s="49">
        <v>10956906.05</v>
      </c>
      <c r="F121" s="101">
        <f t="shared" si="1"/>
        <v>73.22911311612364</v>
      </c>
    </row>
    <row r="122" spans="1:6" ht="33.75">
      <c r="A122" s="76">
        <v>109</v>
      </c>
      <c r="B122" s="47" t="s">
        <v>320</v>
      </c>
      <c r="C122" s="83" t="s">
        <v>321</v>
      </c>
      <c r="D122" s="100">
        <v>131200</v>
      </c>
      <c r="E122" s="49">
        <v>131200</v>
      </c>
      <c r="F122" s="101">
        <f t="shared" si="1"/>
        <v>100</v>
      </c>
    </row>
    <row r="123" spans="1:6" ht="38.25" customHeight="1">
      <c r="A123" s="76">
        <v>110</v>
      </c>
      <c r="B123" s="47" t="s">
        <v>322</v>
      </c>
      <c r="C123" s="83" t="s">
        <v>624</v>
      </c>
      <c r="D123" s="100">
        <v>131200</v>
      </c>
      <c r="E123" s="49">
        <v>131200</v>
      </c>
      <c r="F123" s="101">
        <f t="shared" si="1"/>
        <v>100</v>
      </c>
    </row>
    <row r="124" spans="1:6" ht="33.75">
      <c r="A124" s="76">
        <v>111</v>
      </c>
      <c r="B124" s="47" t="s">
        <v>323</v>
      </c>
      <c r="C124" s="83" t="s">
        <v>324</v>
      </c>
      <c r="D124" s="100">
        <v>1311600</v>
      </c>
      <c r="E124" s="49">
        <v>1311600</v>
      </c>
      <c r="F124" s="101">
        <f t="shared" si="1"/>
        <v>100</v>
      </c>
    </row>
    <row r="125" spans="1:6" ht="45">
      <c r="A125" s="76">
        <v>112</v>
      </c>
      <c r="B125" s="47" t="s">
        <v>325</v>
      </c>
      <c r="C125" s="83" t="s">
        <v>326</v>
      </c>
      <c r="D125" s="100">
        <v>1311600</v>
      </c>
      <c r="E125" s="49">
        <v>1311600</v>
      </c>
      <c r="F125" s="101">
        <f t="shared" si="1"/>
        <v>100</v>
      </c>
    </row>
    <row r="126" spans="1:6" ht="33.75">
      <c r="A126" s="76">
        <v>113</v>
      </c>
      <c r="B126" s="47" t="s">
        <v>327</v>
      </c>
      <c r="C126" s="83" t="s">
        <v>328</v>
      </c>
      <c r="D126" s="100">
        <v>3867200</v>
      </c>
      <c r="E126" s="49">
        <v>3865991.14</v>
      </c>
      <c r="F126" s="101">
        <f t="shared" si="1"/>
        <v>99.96874069093919</v>
      </c>
    </row>
    <row r="127" spans="1:6" ht="33.75">
      <c r="A127" s="76">
        <v>114</v>
      </c>
      <c r="B127" s="47" t="s">
        <v>329</v>
      </c>
      <c r="C127" s="83" t="s">
        <v>643</v>
      </c>
      <c r="D127" s="100">
        <v>3867200</v>
      </c>
      <c r="E127" s="49">
        <v>3865991.14</v>
      </c>
      <c r="F127" s="101">
        <f t="shared" si="1"/>
        <v>99.96874069093919</v>
      </c>
    </row>
    <row r="128" spans="1:6" ht="37.5" customHeight="1">
      <c r="A128" s="76">
        <v>115</v>
      </c>
      <c r="B128" s="47" t="s">
        <v>330</v>
      </c>
      <c r="C128" s="83" t="s">
        <v>331</v>
      </c>
      <c r="D128" s="100">
        <v>10823000</v>
      </c>
      <c r="E128" s="49">
        <v>6674735.64</v>
      </c>
      <c r="F128" s="101">
        <f t="shared" si="1"/>
        <v>61.67176974960732</v>
      </c>
    </row>
    <row r="129" spans="1:6" ht="39" customHeight="1">
      <c r="A129" s="76">
        <v>116</v>
      </c>
      <c r="B129" s="47" t="s">
        <v>332</v>
      </c>
      <c r="C129" s="83" t="s">
        <v>626</v>
      </c>
      <c r="D129" s="100">
        <v>10823000</v>
      </c>
      <c r="E129" s="49">
        <v>6674735.64</v>
      </c>
      <c r="F129" s="101">
        <f t="shared" si="1"/>
        <v>61.67176974960732</v>
      </c>
    </row>
    <row r="130" spans="1:6" ht="33.75">
      <c r="A130" s="76">
        <v>117</v>
      </c>
      <c r="B130" s="47" t="s">
        <v>333</v>
      </c>
      <c r="C130" s="83" t="s">
        <v>334</v>
      </c>
      <c r="D130" s="100">
        <v>43523300</v>
      </c>
      <c r="E130" s="49">
        <v>37844139.63</v>
      </c>
      <c r="F130" s="101">
        <f t="shared" si="1"/>
        <v>86.95144814386776</v>
      </c>
    </row>
    <row r="131" spans="1:6" ht="33.75">
      <c r="A131" s="76">
        <v>118</v>
      </c>
      <c r="B131" s="47" t="s">
        <v>335</v>
      </c>
      <c r="C131" s="83" t="s">
        <v>627</v>
      </c>
      <c r="D131" s="100">
        <v>43523300</v>
      </c>
      <c r="E131" s="49">
        <v>37844139.63</v>
      </c>
      <c r="F131" s="101">
        <f t="shared" si="1"/>
        <v>86.95144814386776</v>
      </c>
    </row>
    <row r="132" spans="1:6" ht="67.5">
      <c r="A132" s="76">
        <v>119</v>
      </c>
      <c r="B132" s="47" t="s">
        <v>335</v>
      </c>
      <c r="C132" s="83" t="s">
        <v>1</v>
      </c>
      <c r="D132" s="100">
        <v>389000</v>
      </c>
      <c r="E132" s="49">
        <v>388999.99</v>
      </c>
      <c r="F132" s="101">
        <f t="shared" si="1"/>
        <v>99.9999974293059</v>
      </c>
    </row>
    <row r="133" spans="1:6" ht="33.75">
      <c r="A133" s="76">
        <v>120</v>
      </c>
      <c r="B133" s="47" t="s">
        <v>335</v>
      </c>
      <c r="C133" s="83" t="s">
        <v>481</v>
      </c>
      <c r="D133" s="100">
        <v>43134300</v>
      </c>
      <c r="E133" s="49">
        <v>37455139.64</v>
      </c>
      <c r="F133" s="101">
        <f t="shared" si="1"/>
        <v>86.83377182427905</v>
      </c>
    </row>
    <row r="134" spans="1:6" ht="12.75">
      <c r="A134" s="76">
        <v>121</v>
      </c>
      <c r="B134" s="47" t="s">
        <v>57</v>
      </c>
      <c r="C134" s="83" t="s">
        <v>58</v>
      </c>
      <c r="D134" s="100">
        <v>149273000</v>
      </c>
      <c r="E134" s="100">
        <v>149128128.34</v>
      </c>
      <c r="F134" s="101">
        <f t="shared" si="1"/>
        <v>99.90294851714644</v>
      </c>
    </row>
    <row r="135" spans="1:6" ht="14.25" customHeight="1">
      <c r="A135" s="76">
        <v>122</v>
      </c>
      <c r="B135" s="47" t="s">
        <v>59</v>
      </c>
      <c r="C135" s="83" t="s">
        <v>60</v>
      </c>
      <c r="D135" s="100">
        <v>149273000</v>
      </c>
      <c r="E135" s="100">
        <v>149128128.34</v>
      </c>
      <c r="F135" s="101">
        <f t="shared" si="1"/>
        <v>99.90294851714644</v>
      </c>
    </row>
    <row r="136" spans="1:6" ht="157.5">
      <c r="A136" s="76">
        <v>123</v>
      </c>
      <c r="B136" s="47" t="s">
        <v>59</v>
      </c>
      <c r="C136" s="83" t="s">
        <v>482</v>
      </c>
      <c r="D136" s="100">
        <v>149273000</v>
      </c>
      <c r="E136" s="100">
        <v>149128128.34</v>
      </c>
      <c r="F136" s="101">
        <f t="shared" si="1"/>
        <v>99.90294851714644</v>
      </c>
    </row>
    <row r="137" spans="1:6" ht="12.75">
      <c r="A137" s="76">
        <v>124</v>
      </c>
      <c r="B137" s="47" t="s">
        <v>874</v>
      </c>
      <c r="C137" s="83" t="s">
        <v>875</v>
      </c>
      <c r="D137" s="100">
        <v>64941947</v>
      </c>
      <c r="E137" s="100">
        <v>63744582.3</v>
      </c>
      <c r="F137" s="101">
        <f t="shared" si="1"/>
        <v>98.15625376923177</v>
      </c>
    </row>
    <row r="138" spans="1:6" ht="33.75">
      <c r="A138" s="76">
        <v>125</v>
      </c>
      <c r="B138" s="47" t="s">
        <v>336</v>
      </c>
      <c r="C138" s="83" t="s">
        <v>337</v>
      </c>
      <c r="D138" s="100">
        <v>75000</v>
      </c>
      <c r="E138" s="100">
        <v>75000</v>
      </c>
      <c r="F138" s="101">
        <f t="shared" si="1"/>
        <v>100</v>
      </c>
    </row>
    <row r="139" spans="1:6" ht="33.75">
      <c r="A139" s="76">
        <v>126</v>
      </c>
      <c r="B139" s="47" t="s">
        <v>338</v>
      </c>
      <c r="C139" s="83" t="s">
        <v>653</v>
      </c>
      <c r="D139" s="100">
        <v>75000</v>
      </c>
      <c r="E139" s="100">
        <v>75000</v>
      </c>
      <c r="F139" s="101">
        <f t="shared" si="1"/>
        <v>100</v>
      </c>
    </row>
    <row r="140" spans="1:6" ht="22.5">
      <c r="A140" s="76">
        <v>127</v>
      </c>
      <c r="B140" s="47" t="s">
        <v>63</v>
      </c>
      <c r="C140" s="83" t="s">
        <v>876</v>
      </c>
      <c r="D140" s="100">
        <v>64866947</v>
      </c>
      <c r="E140" s="100">
        <v>63669582.3</v>
      </c>
      <c r="F140" s="101">
        <f t="shared" si="1"/>
        <v>98.15412200608115</v>
      </c>
    </row>
    <row r="141" spans="1:6" ht="22.5">
      <c r="A141" s="76">
        <v>128</v>
      </c>
      <c r="B141" s="47" t="s">
        <v>339</v>
      </c>
      <c r="C141" s="83" t="s">
        <v>629</v>
      </c>
      <c r="D141" s="100">
        <v>64866947</v>
      </c>
      <c r="E141" s="100">
        <v>63669582.3</v>
      </c>
      <c r="F141" s="101">
        <f t="shared" si="1"/>
        <v>98.15412200608115</v>
      </c>
    </row>
    <row r="142" spans="1:6" ht="45">
      <c r="A142" s="76">
        <v>129</v>
      </c>
      <c r="B142" s="47" t="s">
        <v>339</v>
      </c>
      <c r="C142" s="83" t="s">
        <v>483</v>
      </c>
      <c r="D142" s="100">
        <v>13281389</v>
      </c>
      <c r="E142" s="100">
        <v>12406677.67</v>
      </c>
      <c r="F142" s="101">
        <f t="shared" si="1"/>
        <v>93.41400714940282</v>
      </c>
    </row>
    <row r="143" spans="1:6" ht="70.5" customHeight="1">
      <c r="A143" s="76">
        <v>130</v>
      </c>
      <c r="B143" s="47" t="s">
        <v>339</v>
      </c>
      <c r="C143" s="83" t="s">
        <v>484</v>
      </c>
      <c r="D143" s="100">
        <v>134000</v>
      </c>
      <c r="E143" s="100">
        <v>49470</v>
      </c>
      <c r="F143" s="101">
        <f t="shared" si="1"/>
        <v>36.917910447761194</v>
      </c>
    </row>
    <row r="144" spans="1:6" ht="114.75" customHeight="1">
      <c r="A144" s="76">
        <v>131</v>
      </c>
      <c r="B144" s="47" t="s">
        <v>339</v>
      </c>
      <c r="C144" s="83" t="s">
        <v>485</v>
      </c>
      <c r="D144" s="100">
        <v>4320000</v>
      </c>
      <c r="E144" s="100">
        <v>4319366.13</v>
      </c>
      <c r="F144" s="101">
        <f t="shared" si="1"/>
        <v>99.98532708333333</v>
      </c>
    </row>
    <row r="145" spans="1:6" ht="106.5" customHeight="1">
      <c r="A145" s="76">
        <v>132</v>
      </c>
      <c r="B145" s="47" t="s">
        <v>339</v>
      </c>
      <c r="C145" s="83" t="s">
        <v>486</v>
      </c>
      <c r="D145" s="100">
        <v>52000</v>
      </c>
      <c r="E145" s="100">
        <v>52000</v>
      </c>
      <c r="F145" s="101">
        <f t="shared" si="1"/>
        <v>100</v>
      </c>
    </row>
    <row r="146" spans="1:6" ht="78.75">
      <c r="A146" s="76">
        <v>133</v>
      </c>
      <c r="B146" s="47" t="s">
        <v>339</v>
      </c>
      <c r="C146" s="83" t="s">
        <v>487</v>
      </c>
      <c r="D146" s="100">
        <v>31111000</v>
      </c>
      <c r="E146" s="100">
        <v>31111000</v>
      </c>
      <c r="F146" s="101">
        <f t="shared" si="1"/>
        <v>100</v>
      </c>
    </row>
    <row r="147" spans="1:6" ht="33.75">
      <c r="A147" s="76">
        <v>134</v>
      </c>
      <c r="B147" s="47" t="s">
        <v>339</v>
      </c>
      <c r="C147" s="83" t="s">
        <v>656</v>
      </c>
      <c r="D147" s="100">
        <v>3012000</v>
      </c>
      <c r="E147" s="100">
        <v>3012000</v>
      </c>
      <c r="F147" s="101">
        <f t="shared" si="1"/>
        <v>100</v>
      </c>
    </row>
    <row r="148" spans="1:6" ht="67.5">
      <c r="A148" s="76">
        <v>135</v>
      </c>
      <c r="B148" s="47" t="s">
        <v>339</v>
      </c>
      <c r="C148" s="83" t="s">
        <v>488</v>
      </c>
      <c r="D148" s="100">
        <v>500000</v>
      </c>
      <c r="E148" s="100">
        <v>500000</v>
      </c>
      <c r="F148" s="101">
        <f t="shared" si="1"/>
        <v>100</v>
      </c>
    </row>
    <row r="149" spans="1:6" ht="67.5">
      <c r="A149" s="76">
        <v>136</v>
      </c>
      <c r="B149" s="47" t="s">
        <v>339</v>
      </c>
      <c r="C149" s="83" t="s">
        <v>488</v>
      </c>
      <c r="D149" s="100">
        <v>500000</v>
      </c>
      <c r="E149" s="100">
        <v>500000</v>
      </c>
      <c r="F149" s="101">
        <f t="shared" si="1"/>
        <v>100</v>
      </c>
    </row>
    <row r="150" spans="1:6" ht="45">
      <c r="A150" s="76">
        <v>137</v>
      </c>
      <c r="B150" s="47" t="s">
        <v>339</v>
      </c>
      <c r="C150" s="83" t="s">
        <v>489</v>
      </c>
      <c r="D150" s="100">
        <v>1528902</v>
      </c>
      <c r="E150" s="100">
        <v>1528902</v>
      </c>
      <c r="F150" s="101">
        <f t="shared" si="1"/>
        <v>100</v>
      </c>
    </row>
    <row r="151" spans="1:6" ht="47.25" customHeight="1">
      <c r="A151" s="76">
        <v>138</v>
      </c>
      <c r="B151" s="47" t="s">
        <v>339</v>
      </c>
      <c r="C151" s="83" t="s">
        <v>490</v>
      </c>
      <c r="D151" s="100">
        <v>2104057</v>
      </c>
      <c r="E151" s="100">
        <v>2083016</v>
      </c>
      <c r="F151" s="101">
        <f t="shared" si="1"/>
        <v>98.99997956329129</v>
      </c>
    </row>
    <row r="152" spans="1:6" ht="38.25" customHeight="1">
      <c r="A152" s="76">
        <v>139</v>
      </c>
      <c r="B152" s="47" t="s">
        <v>339</v>
      </c>
      <c r="C152" s="83" t="s">
        <v>491</v>
      </c>
      <c r="D152" s="100">
        <v>1463600</v>
      </c>
      <c r="E152" s="100">
        <v>1319721</v>
      </c>
      <c r="F152" s="101">
        <f t="shared" si="1"/>
        <v>90.16951352828642</v>
      </c>
    </row>
    <row r="153" spans="1:6" ht="45">
      <c r="A153" s="76">
        <v>140</v>
      </c>
      <c r="B153" s="47" t="s">
        <v>339</v>
      </c>
      <c r="C153" s="83" t="s">
        <v>492</v>
      </c>
      <c r="D153" s="100">
        <v>4761279</v>
      </c>
      <c r="E153" s="100">
        <v>4728209.5</v>
      </c>
      <c r="F153" s="101">
        <f t="shared" si="1"/>
        <v>99.3054492290832</v>
      </c>
    </row>
    <row r="154" spans="1:6" ht="91.5" customHeight="1">
      <c r="A154" s="76">
        <v>141</v>
      </c>
      <c r="B154" s="47" t="s">
        <v>339</v>
      </c>
      <c r="C154" s="83" t="s">
        <v>493</v>
      </c>
      <c r="D154" s="100">
        <v>2059220</v>
      </c>
      <c r="E154" s="100">
        <v>2059220</v>
      </c>
      <c r="F154" s="101">
        <f t="shared" si="1"/>
        <v>100</v>
      </c>
    </row>
    <row r="155" spans="1:6" ht="39" customHeight="1">
      <c r="A155" s="76">
        <v>142</v>
      </c>
      <c r="B155" s="47" t="s">
        <v>339</v>
      </c>
      <c r="C155" s="83" t="s">
        <v>494</v>
      </c>
      <c r="D155" s="100">
        <v>39500</v>
      </c>
      <c r="E155" s="100">
        <v>0</v>
      </c>
      <c r="F155" s="101">
        <f t="shared" si="1"/>
        <v>0</v>
      </c>
    </row>
    <row r="156" spans="1:6" ht="12.75">
      <c r="A156" s="76">
        <v>143</v>
      </c>
      <c r="B156" s="47" t="s">
        <v>877</v>
      </c>
      <c r="C156" s="83" t="s">
        <v>657</v>
      </c>
      <c r="D156" s="100">
        <f>D14+D93</f>
        <v>622511979</v>
      </c>
      <c r="E156" s="100">
        <f>E14+E93</f>
        <v>603605550.03</v>
      </c>
      <c r="F156" s="101">
        <f t="shared" si="1"/>
        <v>96.96288109983502</v>
      </c>
    </row>
    <row r="157" spans="3:5" ht="12.75">
      <c r="C157" s="94"/>
      <c r="D157" s="95"/>
      <c r="E157" s="95"/>
    </row>
    <row r="158" spans="2:4" ht="12.75">
      <c r="B158" s="134" t="s">
        <v>658</v>
      </c>
      <c r="C158" s="96"/>
      <c r="D158" s="96"/>
    </row>
  </sheetData>
  <mergeCells count="11">
    <mergeCell ref="F11:F12"/>
    <mergeCell ref="A11:A12"/>
    <mergeCell ref="B11:B12"/>
    <mergeCell ref="C11:C12"/>
    <mergeCell ref="D11:D12"/>
    <mergeCell ref="E11:E12"/>
    <mergeCell ref="C4:F4"/>
    <mergeCell ref="C5:F5"/>
    <mergeCell ref="C6:F6"/>
    <mergeCell ref="A9:F9"/>
    <mergeCell ref="C7:E7"/>
  </mergeCells>
  <printOptions/>
  <pageMargins left="0.5905511811023623" right="0.1968503937007874" top="0.3937007874015748" bottom="0.1968503937007874" header="0.11811023622047245" footer="0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workbookViewId="0" topLeftCell="A40">
      <selection activeCell="A6" sqref="A6:IV6"/>
    </sheetView>
  </sheetViews>
  <sheetFormatPr defaultColWidth="9.00390625" defaultRowHeight="12.75" outlineLevelRow="3"/>
  <cols>
    <col min="1" max="1" width="4.875" style="159" customWidth="1"/>
    <col min="2" max="2" width="64.125" style="0" customWidth="1"/>
    <col min="3" max="3" width="13.00390625" style="0" customWidth="1"/>
    <col min="4" max="4" width="13.75390625" style="0" customWidth="1"/>
    <col min="5" max="5" width="13.00390625" style="0" customWidth="1"/>
    <col min="6" max="6" width="9.875" style="0" customWidth="1"/>
  </cols>
  <sheetData>
    <row r="1" spans="1:3" ht="12.75">
      <c r="A1" s="157"/>
      <c r="C1" t="s">
        <v>62</v>
      </c>
    </row>
    <row r="2" spans="1:3" ht="12.75">
      <c r="A2" s="157"/>
      <c r="C2" t="s">
        <v>45</v>
      </c>
    </row>
    <row r="3" spans="1:3" ht="12.75">
      <c r="A3" s="157"/>
      <c r="C3" t="s">
        <v>432</v>
      </c>
    </row>
    <row r="4" spans="1:3" ht="12.75">
      <c r="A4" s="157"/>
      <c r="C4" t="s">
        <v>890</v>
      </c>
    </row>
    <row r="5" spans="1:3" ht="12.75">
      <c r="A5" s="157"/>
      <c r="C5" t="s">
        <v>157</v>
      </c>
    </row>
    <row r="6" spans="1:3" ht="12.75" hidden="1" outlineLevel="1">
      <c r="A6" s="157"/>
      <c r="B6" s="31"/>
      <c r="C6" s="27"/>
    </row>
    <row r="7" spans="1:3" ht="12.75" outlineLevel="1">
      <c r="A7" s="157"/>
      <c r="B7" s="31"/>
      <c r="C7" s="27"/>
    </row>
    <row r="8" spans="1:6" s="33" customFormat="1" ht="28.5" customHeight="1" outlineLevel="1">
      <c r="A8" s="158"/>
      <c r="B8" s="193" t="s">
        <v>735</v>
      </c>
      <c r="C8" s="193"/>
      <c r="D8" s="193"/>
      <c r="E8" s="193"/>
      <c r="F8" s="193"/>
    </row>
    <row r="9" spans="2:3" ht="18.75" customHeight="1" outlineLevel="1" thickBot="1">
      <c r="B9" s="32"/>
      <c r="C9" s="31"/>
    </row>
    <row r="10" spans="1:6" ht="57" customHeight="1" outlineLevel="2" thickBot="1">
      <c r="A10" s="160" t="s">
        <v>146</v>
      </c>
      <c r="B10" s="35" t="s">
        <v>214</v>
      </c>
      <c r="C10" s="36" t="s">
        <v>349</v>
      </c>
      <c r="D10" s="26" t="s">
        <v>888</v>
      </c>
      <c r="E10" s="102" t="s">
        <v>889</v>
      </c>
      <c r="F10" s="26" t="s">
        <v>661</v>
      </c>
    </row>
    <row r="11" spans="1:6" s="37" customFormat="1" ht="12.75" outlineLevel="3">
      <c r="A11" s="161">
        <v>1</v>
      </c>
      <c r="B11" s="116" t="s">
        <v>258</v>
      </c>
      <c r="C11" s="103" t="s">
        <v>391</v>
      </c>
      <c r="D11" s="106">
        <v>45762687.21</v>
      </c>
      <c r="E11" s="106">
        <v>45135684.03</v>
      </c>
      <c r="F11" s="131">
        <f>E11/D11*100</f>
        <v>98.62988120185611</v>
      </c>
    </row>
    <row r="12" spans="1:6" ht="25.5" outlineLevel="1">
      <c r="A12" s="162">
        <v>2</v>
      </c>
      <c r="B12" s="44" t="s">
        <v>274</v>
      </c>
      <c r="C12" s="103" t="s">
        <v>845</v>
      </c>
      <c r="D12" s="106">
        <v>1190951</v>
      </c>
      <c r="E12" s="106">
        <v>1177712.28</v>
      </c>
      <c r="F12" s="131">
        <f aca="true" t="shared" si="0" ref="F12:F58">E12/D12*100</f>
        <v>98.88839087418374</v>
      </c>
    </row>
    <row r="13" spans="1:6" ht="38.25" outlineLevel="2">
      <c r="A13" s="161">
        <v>3</v>
      </c>
      <c r="B13" s="44" t="s">
        <v>276</v>
      </c>
      <c r="C13" s="103" t="s">
        <v>61</v>
      </c>
      <c r="D13" s="106">
        <v>554101</v>
      </c>
      <c r="E13" s="106">
        <v>552123.41</v>
      </c>
      <c r="F13" s="131">
        <f t="shared" si="0"/>
        <v>99.64309936275157</v>
      </c>
    </row>
    <row r="14" spans="1:6" ht="38.25" outlineLevel="3">
      <c r="A14" s="162">
        <v>4</v>
      </c>
      <c r="B14" s="44" t="s">
        <v>267</v>
      </c>
      <c r="C14" s="103" t="s">
        <v>820</v>
      </c>
      <c r="D14" s="106">
        <v>36503846.8</v>
      </c>
      <c r="E14" s="106">
        <v>36016225.63</v>
      </c>
      <c r="F14" s="131">
        <f t="shared" si="0"/>
        <v>98.66419237218584</v>
      </c>
    </row>
    <row r="15" spans="1:6" ht="29.25" customHeight="1" outlineLevel="1">
      <c r="A15" s="161">
        <v>5</v>
      </c>
      <c r="B15" s="44" t="s">
        <v>282</v>
      </c>
      <c r="C15" s="103" t="s">
        <v>103</v>
      </c>
      <c r="D15" s="106">
        <v>812907</v>
      </c>
      <c r="E15" s="106">
        <v>773332.17</v>
      </c>
      <c r="F15" s="131">
        <f t="shared" si="0"/>
        <v>95.13169034096151</v>
      </c>
    </row>
    <row r="16" spans="1:6" ht="12.75" outlineLevel="2">
      <c r="A16" s="162">
        <v>6</v>
      </c>
      <c r="B16" s="44" t="s">
        <v>285</v>
      </c>
      <c r="C16" s="103" t="s">
        <v>806</v>
      </c>
      <c r="D16" s="106">
        <v>3012000</v>
      </c>
      <c r="E16" s="106">
        <v>3012000</v>
      </c>
      <c r="F16" s="131">
        <f t="shared" si="0"/>
        <v>100</v>
      </c>
    </row>
    <row r="17" spans="1:6" ht="12.75" outlineLevel="3">
      <c r="A17" s="161">
        <v>7</v>
      </c>
      <c r="B17" s="44" t="s">
        <v>287</v>
      </c>
      <c r="C17" s="103" t="s">
        <v>879</v>
      </c>
      <c r="D17" s="106">
        <v>545200</v>
      </c>
      <c r="E17" s="106">
        <v>545200</v>
      </c>
      <c r="F17" s="131">
        <f t="shared" si="0"/>
        <v>100</v>
      </c>
    </row>
    <row r="18" spans="1:6" ht="12.75" outlineLevel="2">
      <c r="A18" s="162">
        <v>8</v>
      </c>
      <c r="B18" s="44" t="s">
        <v>290</v>
      </c>
      <c r="C18" s="103" t="s">
        <v>21</v>
      </c>
      <c r="D18" s="106">
        <v>25000</v>
      </c>
      <c r="E18" s="106">
        <v>0</v>
      </c>
      <c r="F18" s="131">
        <f t="shared" si="0"/>
        <v>0</v>
      </c>
    </row>
    <row r="19" spans="1:6" ht="12.75" outlineLevel="3">
      <c r="A19" s="161">
        <v>9</v>
      </c>
      <c r="B19" s="44" t="s">
        <v>259</v>
      </c>
      <c r="C19" s="103" t="s">
        <v>23</v>
      </c>
      <c r="D19" s="106">
        <v>3118681.41</v>
      </c>
      <c r="E19" s="106">
        <v>3059090.54</v>
      </c>
      <c r="F19" s="131">
        <f t="shared" si="0"/>
        <v>98.08922867821884</v>
      </c>
    </row>
    <row r="20" spans="1:6" ht="12.75" outlineLevel="1">
      <c r="A20" s="162">
        <v>10</v>
      </c>
      <c r="B20" s="116" t="s">
        <v>296</v>
      </c>
      <c r="C20" s="103" t="s">
        <v>392</v>
      </c>
      <c r="D20" s="106">
        <v>1311600</v>
      </c>
      <c r="E20" s="106">
        <v>1311600</v>
      </c>
      <c r="F20" s="131">
        <f t="shared" si="0"/>
        <v>100</v>
      </c>
    </row>
    <row r="21" spans="1:6" ht="13.5" customHeight="1" outlineLevel="2">
      <c r="A21" s="161">
        <v>11</v>
      </c>
      <c r="B21" s="44" t="s">
        <v>297</v>
      </c>
      <c r="C21" s="103" t="s">
        <v>823</v>
      </c>
      <c r="D21" s="106">
        <v>1311600</v>
      </c>
      <c r="E21" s="106">
        <v>1311600</v>
      </c>
      <c r="F21" s="131">
        <f t="shared" si="0"/>
        <v>100</v>
      </c>
    </row>
    <row r="22" spans="1:6" ht="25.5" outlineLevel="3">
      <c r="A22" s="162">
        <v>12</v>
      </c>
      <c r="B22" s="116" t="s">
        <v>228</v>
      </c>
      <c r="C22" s="103" t="s">
        <v>393</v>
      </c>
      <c r="D22" s="106">
        <v>4817963.42</v>
      </c>
      <c r="E22" s="106">
        <v>4724192.81</v>
      </c>
      <c r="F22" s="131">
        <f t="shared" si="0"/>
        <v>98.05372930789083</v>
      </c>
    </row>
    <row r="23" spans="1:6" ht="12.75" outlineLevel="1">
      <c r="A23" s="161">
        <v>13</v>
      </c>
      <c r="B23" s="44" t="s">
        <v>229</v>
      </c>
      <c r="C23" s="103" t="s">
        <v>24</v>
      </c>
      <c r="D23" s="106">
        <v>42000</v>
      </c>
      <c r="E23" s="106">
        <v>41000</v>
      </c>
      <c r="F23" s="131">
        <f t="shared" si="0"/>
        <v>97.61904761904762</v>
      </c>
    </row>
    <row r="24" spans="1:6" ht="25.5" outlineLevel="2">
      <c r="A24" s="162">
        <v>14</v>
      </c>
      <c r="B24" s="44" t="s">
        <v>261</v>
      </c>
      <c r="C24" s="103" t="s">
        <v>25</v>
      </c>
      <c r="D24" s="106">
        <v>635258</v>
      </c>
      <c r="E24" s="106">
        <v>616033</v>
      </c>
      <c r="F24" s="131">
        <f t="shared" si="0"/>
        <v>96.97367054015848</v>
      </c>
    </row>
    <row r="25" spans="1:6" ht="12.75" outlineLevel="3">
      <c r="A25" s="161">
        <v>15</v>
      </c>
      <c r="B25" s="44" t="s">
        <v>300</v>
      </c>
      <c r="C25" s="103" t="s">
        <v>133</v>
      </c>
      <c r="D25" s="106">
        <v>4140705.42</v>
      </c>
      <c r="E25" s="106">
        <v>4067159.81</v>
      </c>
      <c r="F25" s="131">
        <f t="shared" si="0"/>
        <v>98.22383863279026</v>
      </c>
    </row>
    <row r="26" spans="1:6" ht="12.75" outlineLevel="1">
      <c r="A26" s="162">
        <v>16</v>
      </c>
      <c r="B26" s="116" t="s">
        <v>232</v>
      </c>
      <c r="C26" s="103" t="s">
        <v>394</v>
      </c>
      <c r="D26" s="106">
        <v>2362156.32</v>
      </c>
      <c r="E26" s="106">
        <v>2333156.32</v>
      </c>
      <c r="F26" s="131">
        <f t="shared" si="0"/>
        <v>98.77230817645464</v>
      </c>
    </row>
    <row r="27" spans="1:6" ht="12.75" outlineLevel="2">
      <c r="A27" s="161">
        <v>17</v>
      </c>
      <c r="B27" s="44" t="s">
        <v>233</v>
      </c>
      <c r="C27" s="103" t="s">
        <v>129</v>
      </c>
      <c r="D27" s="106">
        <v>700000</v>
      </c>
      <c r="E27" s="106">
        <v>700000</v>
      </c>
      <c r="F27" s="131">
        <f t="shared" si="0"/>
        <v>100</v>
      </c>
    </row>
    <row r="28" spans="1:6" ht="16.5" customHeight="1" outlineLevel="3">
      <c r="A28" s="162">
        <v>18</v>
      </c>
      <c r="B28" s="44" t="s">
        <v>303</v>
      </c>
      <c r="C28" s="103" t="s">
        <v>183</v>
      </c>
      <c r="D28" s="106">
        <v>9000</v>
      </c>
      <c r="E28" s="106">
        <v>9000</v>
      </c>
      <c r="F28" s="131">
        <f t="shared" si="0"/>
        <v>100</v>
      </c>
    </row>
    <row r="29" spans="1:6" ht="12.75" outlineLevel="2">
      <c r="A29" s="161">
        <v>19</v>
      </c>
      <c r="B29" s="44" t="s">
        <v>243</v>
      </c>
      <c r="C29" s="103" t="s">
        <v>108</v>
      </c>
      <c r="D29" s="106">
        <v>1653156.32</v>
      </c>
      <c r="E29" s="106">
        <v>1624156.32</v>
      </c>
      <c r="F29" s="131">
        <f t="shared" si="0"/>
        <v>98.24577992721221</v>
      </c>
    </row>
    <row r="30" spans="1:6" ht="12.75" outlineLevel="3">
      <c r="A30" s="162">
        <v>20</v>
      </c>
      <c r="B30" s="116" t="s">
        <v>236</v>
      </c>
      <c r="C30" s="103" t="s">
        <v>136</v>
      </c>
      <c r="D30" s="106">
        <v>50301216.86</v>
      </c>
      <c r="E30" s="106">
        <v>46361250.39</v>
      </c>
      <c r="F30" s="131">
        <f t="shared" si="0"/>
        <v>92.16725416212923</v>
      </c>
    </row>
    <row r="31" spans="1:6" ht="12.75" outlineLevel="1">
      <c r="A31" s="161">
        <v>21</v>
      </c>
      <c r="B31" s="44" t="s">
        <v>269</v>
      </c>
      <c r="C31" s="103" t="s">
        <v>813</v>
      </c>
      <c r="D31" s="106">
        <v>4286604</v>
      </c>
      <c r="E31" s="106">
        <v>4266942</v>
      </c>
      <c r="F31" s="131">
        <f t="shared" si="0"/>
        <v>99.54131522295971</v>
      </c>
    </row>
    <row r="32" spans="1:6" ht="12.75" outlineLevel="2">
      <c r="A32" s="162">
        <v>22</v>
      </c>
      <c r="B32" s="44" t="s">
        <v>237</v>
      </c>
      <c r="C32" s="103" t="s">
        <v>134</v>
      </c>
      <c r="D32" s="106">
        <v>24440256.23</v>
      </c>
      <c r="E32" s="106">
        <v>22333836.72</v>
      </c>
      <c r="F32" s="131">
        <f t="shared" si="0"/>
        <v>91.38135259230872</v>
      </c>
    </row>
    <row r="33" spans="1:6" ht="12.75" outlineLevel="3">
      <c r="A33" s="161">
        <v>23</v>
      </c>
      <c r="B33" s="44" t="s">
        <v>360</v>
      </c>
      <c r="C33" s="103" t="s">
        <v>825</v>
      </c>
      <c r="D33" s="106">
        <v>20012091.63</v>
      </c>
      <c r="E33" s="106">
        <v>19038041.09</v>
      </c>
      <c r="F33" s="131">
        <f t="shared" si="0"/>
        <v>95.13268998558948</v>
      </c>
    </row>
    <row r="34" spans="1:6" ht="12.75" outlineLevel="1">
      <c r="A34" s="162">
        <v>24</v>
      </c>
      <c r="B34" s="44" t="s">
        <v>245</v>
      </c>
      <c r="C34" s="103" t="s">
        <v>395</v>
      </c>
      <c r="D34" s="106">
        <v>1562265</v>
      </c>
      <c r="E34" s="106">
        <v>722430.58</v>
      </c>
      <c r="F34" s="131">
        <f t="shared" si="0"/>
        <v>46.242511993803866</v>
      </c>
    </row>
    <row r="35" spans="1:6" ht="12.75" outlineLevel="2">
      <c r="A35" s="161">
        <v>25</v>
      </c>
      <c r="B35" s="116" t="s">
        <v>246</v>
      </c>
      <c r="C35" s="103" t="s">
        <v>137</v>
      </c>
      <c r="D35" s="106">
        <v>576000</v>
      </c>
      <c r="E35" s="106">
        <v>571975.4</v>
      </c>
      <c r="F35" s="131">
        <f t="shared" si="0"/>
        <v>99.30128472222222</v>
      </c>
    </row>
    <row r="36" spans="1:6" ht="18" customHeight="1" outlineLevel="3">
      <c r="A36" s="162">
        <v>26</v>
      </c>
      <c r="B36" s="44" t="s">
        <v>265</v>
      </c>
      <c r="C36" s="103" t="s">
        <v>397</v>
      </c>
      <c r="D36" s="106">
        <v>496000</v>
      </c>
      <c r="E36" s="106">
        <v>496000</v>
      </c>
      <c r="F36" s="131">
        <f t="shared" si="0"/>
        <v>100</v>
      </c>
    </row>
    <row r="37" spans="1:6" ht="12.75">
      <c r="A37" s="161">
        <v>27</v>
      </c>
      <c r="B37" s="44" t="s">
        <v>247</v>
      </c>
      <c r="C37" s="103" t="s">
        <v>200</v>
      </c>
      <c r="D37" s="106">
        <v>80000</v>
      </c>
      <c r="E37" s="106">
        <v>75975.4</v>
      </c>
      <c r="F37" s="131">
        <f t="shared" si="0"/>
        <v>94.96924999999999</v>
      </c>
    </row>
    <row r="38" spans="1:6" ht="12.75" outlineLevel="1">
      <c r="A38" s="162">
        <v>28</v>
      </c>
      <c r="B38" s="116" t="s">
        <v>255</v>
      </c>
      <c r="C38" s="103" t="s">
        <v>185</v>
      </c>
      <c r="D38" s="106">
        <v>304247278.64</v>
      </c>
      <c r="E38" s="106">
        <v>301030032.11</v>
      </c>
      <c r="F38" s="131">
        <f t="shared" si="0"/>
        <v>98.94255536339348</v>
      </c>
    </row>
    <row r="39" spans="1:6" ht="12.75" outlineLevel="2">
      <c r="A39" s="161">
        <v>29</v>
      </c>
      <c r="B39" s="44" t="s">
        <v>256</v>
      </c>
      <c r="C39" s="103" t="s">
        <v>812</v>
      </c>
      <c r="D39" s="106">
        <v>72328798.59</v>
      </c>
      <c r="E39" s="106">
        <v>72128493.77</v>
      </c>
      <c r="F39" s="131">
        <f t="shared" si="0"/>
        <v>99.72306353222395</v>
      </c>
    </row>
    <row r="40" spans="1:6" ht="12.75" outlineLevel="3">
      <c r="A40" s="162">
        <v>30</v>
      </c>
      <c r="B40" s="44" t="s">
        <v>273</v>
      </c>
      <c r="C40" s="103" t="s">
        <v>135</v>
      </c>
      <c r="D40" s="106">
        <v>223100992.1</v>
      </c>
      <c r="E40" s="106">
        <v>220228115.83</v>
      </c>
      <c r="F40" s="131">
        <f t="shared" si="0"/>
        <v>98.71229785087093</v>
      </c>
    </row>
    <row r="41" spans="1:6" ht="12.75">
      <c r="A41" s="161">
        <v>31</v>
      </c>
      <c r="B41" s="44" t="s">
        <v>376</v>
      </c>
      <c r="C41" s="103" t="s">
        <v>399</v>
      </c>
      <c r="D41" s="106">
        <v>1550813</v>
      </c>
      <c r="E41" s="106">
        <v>1541460.74</v>
      </c>
      <c r="F41" s="131">
        <f t="shared" si="0"/>
        <v>99.39694469932867</v>
      </c>
    </row>
    <row r="42" spans="1:6" s="30" customFormat="1" ht="12.75" outlineLevel="1">
      <c r="A42" s="162">
        <v>32</v>
      </c>
      <c r="B42" s="44" t="s">
        <v>377</v>
      </c>
      <c r="C42" s="103" t="s">
        <v>859</v>
      </c>
      <c r="D42" s="106">
        <v>7266674.95</v>
      </c>
      <c r="E42" s="106">
        <v>7131961.77</v>
      </c>
      <c r="F42" s="131">
        <f t="shared" si="0"/>
        <v>98.14615101230034</v>
      </c>
    </row>
    <row r="43" spans="1:6" s="37" customFormat="1" ht="25.5" outlineLevel="2">
      <c r="A43" s="161">
        <v>33</v>
      </c>
      <c r="B43" s="116" t="s">
        <v>379</v>
      </c>
      <c r="C43" s="103" t="s">
        <v>138</v>
      </c>
      <c r="D43" s="106">
        <v>42391593.37</v>
      </c>
      <c r="E43" s="106">
        <v>42361070.09</v>
      </c>
      <c r="F43" s="131">
        <f t="shared" si="0"/>
        <v>99.9279968560427</v>
      </c>
    </row>
    <row r="44" spans="1:6" ht="12.75" outlineLevel="3">
      <c r="A44" s="162">
        <v>34</v>
      </c>
      <c r="B44" s="44" t="s">
        <v>380</v>
      </c>
      <c r="C44" s="103" t="s">
        <v>860</v>
      </c>
      <c r="D44" s="106">
        <v>36515217.54</v>
      </c>
      <c r="E44" s="106">
        <v>36484694.26</v>
      </c>
      <c r="F44" s="131">
        <f t="shared" si="0"/>
        <v>99.91640942583304</v>
      </c>
    </row>
    <row r="45" spans="1:6" s="37" customFormat="1" ht="12.75" outlineLevel="3">
      <c r="A45" s="161">
        <v>35</v>
      </c>
      <c r="B45" s="44" t="s">
        <v>66</v>
      </c>
      <c r="C45" s="103" t="s">
        <v>400</v>
      </c>
      <c r="D45" s="106">
        <v>536000</v>
      </c>
      <c r="E45" s="106">
        <v>536000</v>
      </c>
      <c r="F45" s="131">
        <f t="shared" si="0"/>
        <v>100</v>
      </c>
    </row>
    <row r="46" spans="1:6" ht="25.5" outlineLevel="1">
      <c r="A46" s="162">
        <v>36</v>
      </c>
      <c r="B46" s="44" t="s">
        <v>68</v>
      </c>
      <c r="C46" s="103" t="s">
        <v>848</v>
      </c>
      <c r="D46" s="106">
        <v>5340375.83</v>
      </c>
      <c r="E46" s="106">
        <v>5340375.83</v>
      </c>
      <c r="F46" s="131">
        <f t="shared" si="0"/>
        <v>100</v>
      </c>
    </row>
    <row r="47" spans="1:6" ht="12.75" outlineLevel="2">
      <c r="A47" s="161">
        <v>37</v>
      </c>
      <c r="B47" s="116" t="s">
        <v>251</v>
      </c>
      <c r="C47" s="103" t="s">
        <v>139</v>
      </c>
      <c r="D47" s="106">
        <v>95353778.5</v>
      </c>
      <c r="E47" s="106">
        <v>94649885.77</v>
      </c>
      <c r="F47" s="131">
        <f t="shared" si="0"/>
        <v>99.26180929474127</v>
      </c>
    </row>
    <row r="48" spans="1:6" ht="12.75" outlineLevel="3">
      <c r="A48" s="162">
        <v>38</v>
      </c>
      <c r="B48" s="44" t="s">
        <v>69</v>
      </c>
      <c r="C48" s="103" t="s">
        <v>132</v>
      </c>
      <c r="D48" s="106">
        <v>23604982.38</v>
      </c>
      <c r="E48" s="106">
        <v>23604982.38</v>
      </c>
      <c r="F48" s="131">
        <f t="shared" si="0"/>
        <v>100</v>
      </c>
    </row>
    <row r="49" spans="1:6" s="25" customFormat="1" ht="12.75" outlineLevel="1">
      <c r="A49" s="161">
        <v>39</v>
      </c>
      <c r="B49" s="44" t="s">
        <v>71</v>
      </c>
      <c r="C49" s="103" t="s">
        <v>851</v>
      </c>
      <c r="D49" s="106">
        <v>52258820.31</v>
      </c>
      <c r="E49" s="106">
        <v>51695715.64</v>
      </c>
      <c r="F49" s="131">
        <f t="shared" si="0"/>
        <v>98.92246961056591</v>
      </c>
    </row>
    <row r="50" spans="1:6" ht="12.75" outlineLevel="2">
      <c r="A50" s="162">
        <v>40</v>
      </c>
      <c r="B50" s="44" t="s">
        <v>73</v>
      </c>
      <c r="C50" s="103" t="s">
        <v>144</v>
      </c>
      <c r="D50" s="106">
        <v>1391328.73</v>
      </c>
      <c r="E50" s="106">
        <v>1391328.73</v>
      </c>
      <c r="F50" s="131">
        <f t="shared" si="0"/>
        <v>100</v>
      </c>
    </row>
    <row r="51" spans="1:6" ht="12.75" outlineLevel="3">
      <c r="A51" s="161">
        <v>41</v>
      </c>
      <c r="B51" s="44" t="s">
        <v>74</v>
      </c>
      <c r="C51" s="103" t="s">
        <v>145</v>
      </c>
      <c r="D51" s="106">
        <v>13183062.08</v>
      </c>
      <c r="E51" s="106">
        <v>13042274.08</v>
      </c>
      <c r="F51" s="131">
        <f t="shared" si="0"/>
        <v>98.93205387985248</v>
      </c>
    </row>
    <row r="52" spans="1:6" ht="12.75">
      <c r="A52" s="162">
        <v>42</v>
      </c>
      <c r="B52" s="44" t="s">
        <v>75</v>
      </c>
      <c r="C52" s="103" t="s">
        <v>401</v>
      </c>
      <c r="D52" s="106">
        <v>2150000</v>
      </c>
      <c r="E52" s="106">
        <v>2150000</v>
      </c>
      <c r="F52" s="131">
        <f t="shared" si="0"/>
        <v>100</v>
      </c>
    </row>
    <row r="53" spans="1:6" ht="25.5" outlineLevel="1">
      <c r="A53" s="161">
        <v>43</v>
      </c>
      <c r="B53" s="44" t="s">
        <v>252</v>
      </c>
      <c r="C53" s="103" t="s">
        <v>854</v>
      </c>
      <c r="D53" s="106">
        <v>2765585</v>
      </c>
      <c r="E53" s="106">
        <v>2765584.94</v>
      </c>
      <c r="F53" s="131">
        <f t="shared" si="0"/>
        <v>99.9999978304771</v>
      </c>
    </row>
    <row r="54" spans="1:6" ht="12.75" outlineLevel="2">
      <c r="A54" s="162">
        <v>44</v>
      </c>
      <c r="B54" s="116" t="s">
        <v>240</v>
      </c>
      <c r="C54" s="103" t="s">
        <v>140</v>
      </c>
      <c r="D54" s="106">
        <v>78486854.68</v>
      </c>
      <c r="E54" s="106">
        <v>64840128.04</v>
      </c>
      <c r="F54" s="131">
        <f t="shared" si="0"/>
        <v>82.61272324437094</v>
      </c>
    </row>
    <row r="55" spans="1:6" s="37" customFormat="1" ht="12.75" outlineLevel="3">
      <c r="A55" s="161">
        <v>45</v>
      </c>
      <c r="B55" s="44" t="s">
        <v>76</v>
      </c>
      <c r="C55" s="103" t="s">
        <v>404</v>
      </c>
      <c r="D55" s="106">
        <v>4116058.68</v>
      </c>
      <c r="E55" s="106">
        <v>4116058.68</v>
      </c>
      <c r="F55" s="131">
        <f t="shared" si="0"/>
        <v>100</v>
      </c>
    </row>
    <row r="56" spans="1:6" ht="12.75" outlineLevel="1">
      <c r="A56" s="162">
        <v>46</v>
      </c>
      <c r="B56" s="44" t="s">
        <v>78</v>
      </c>
      <c r="C56" s="103" t="s">
        <v>847</v>
      </c>
      <c r="D56" s="106">
        <v>71565796</v>
      </c>
      <c r="E56" s="106">
        <v>58582721.07</v>
      </c>
      <c r="F56" s="131">
        <f t="shared" si="0"/>
        <v>81.85854744073552</v>
      </c>
    </row>
    <row r="57" spans="1:6" s="30" customFormat="1" ht="15" customHeight="1" outlineLevel="2">
      <c r="A57" s="161">
        <v>47</v>
      </c>
      <c r="B57" s="44" t="s">
        <v>241</v>
      </c>
      <c r="C57" s="103" t="s">
        <v>849</v>
      </c>
      <c r="D57" s="106">
        <v>2805000</v>
      </c>
      <c r="E57" s="106">
        <v>2141348.29</v>
      </c>
      <c r="F57" s="131">
        <f t="shared" si="0"/>
        <v>76.34040249554367</v>
      </c>
    </row>
    <row r="58" spans="1:6" ht="12.75" outlineLevel="3">
      <c r="A58" s="161"/>
      <c r="B58" s="192" t="s">
        <v>807</v>
      </c>
      <c r="C58" s="192"/>
      <c r="D58" s="117">
        <v>625611129</v>
      </c>
      <c r="E58" s="117">
        <v>603318974.96</v>
      </c>
      <c r="F58" s="131">
        <f t="shared" si="0"/>
        <v>96.43673953249</v>
      </c>
    </row>
    <row r="60" ht="12.75">
      <c r="B60" s="25" t="s">
        <v>152</v>
      </c>
    </row>
  </sheetData>
  <mergeCells count="2">
    <mergeCell ref="B58:C58"/>
    <mergeCell ref="B8:F8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1"/>
  <sheetViews>
    <sheetView view="pageBreakPreview" zoomScaleSheetLayoutView="100" workbookViewId="0" topLeftCell="A304">
      <selection activeCell="A269" sqref="A269:IV269"/>
    </sheetView>
  </sheetViews>
  <sheetFormatPr defaultColWidth="9.00390625" defaultRowHeight="12.75" outlineLevelRow="3"/>
  <cols>
    <col min="1" max="1" width="4.875" style="159" customWidth="1"/>
    <col min="2" max="2" width="64.125" style="0" customWidth="1"/>
    <col min="3" max="3" width="7.375" style="0" customWidth="1"/>
    <col min="4" max="4" width="10.75390625" style="0" customWidth="1"/>
    <col min="5" max="5" width="9.625" style="0" customWidth="1"/>
    <col min="6" max="6" width="12.75390625" style="0" customWidth="1"/>
    <col min="7" max="7" width="12.375" style="0" customWidth="1"/>
    <col min="8" max="8" width="8.625" style="0" customWidth="1"/>
  </cols>
  <sheetData>
    <row r="1" spans="1:3" ht="12.75">
      <c r="A1" s="157"/>
      <c r="C1" t="s">
        <v>385</v>
      </c>
    </row>
    <row r="2" spans="1:3" ht="12.75">
      <c r="A2" s="157"/>
      <c r="C2" t="s">
        <v>45</v>
      </c>
    </row>
    <row r="3" spans="1:3" ht="12.75">
      <c r="A3" s="157"/>
      <c r="C3" t="s">
        <v>433</v>
      </c>
    </row>
    <row r="4" spans="1:3" ht="12.75">
      <c r="A4" s="157"/>
      <c r="C4" t="s">
        <v>890</v>
      </c>
    </row>
    <row r="5" spans="1:3" ht="12.75">
      <c r="A5" s="157"/>
      <c r="C5" t="s">
        <v>157</v>
      </c>
    </row>
    <row r="6" spans="1:5" ht="12.75" hidden="1" outlineLevel="1">
      <c r="A6" s="157"/>
      <c r="B6" s="31"/>
      <c r="C6" s="27"/>
      <c r="D6" s="31"/>
      <c r="E6" s="31"/>
    </row>
    <row r="7" spans="1:5" ht="12.75" outlineLevel="1">
      <c r="A7" s="157"/>
      <c r="B7" s="31"/>
      <c r="C7" s="27"/>
      <c r="D7" s="31"/>
      <c r="E7" s="31"/>
    </row>
    <row r="8" spans="1:7" s="33" customFormat="1" ht="30" customHeight="1" outlineLevel="1" thickBot="1">
      <c r="A8" s="158"/>
      <c r="B8" s="193" t="s">
        <v>736</v>
      </c>
      <c r="C8" s="193"/>
      <c r="D8" s="193"/>
      <c r="E8" s="193"/>
      <c r="F8" s="193"/>
      <c r="G8" s="193"/>
    </row>
    <row r="9" spans="2:5" ht="18.75" customHeight="1" hidden="1" outlineLevel="1" thickBot="1">
      <c r="B9" s="32"/>
      <c r="C9" s="31"/>
      <c r="D9" s="27"/>
      <c r="E9" s="31"/>
    </row>
    <row r="10" spans="1:8" ht="57" customHeight="1" outlineLevel="2" thickBot="1">
      <c r="A10" s="160" t="s">
        <v>146</v>
      </c>
      <c r="B10" s="35" t="s">
        <v>390</v>
      </c>
      <c r="C10" s="36" t="s">
        <v>863</v>
      </c>
      <c r="D10" s="36" t="s">
        <v>127</v>
      </c>
      <c r="E10" s="36" t="s">
        <v>128</v>
      </c>
      <c r="F10" s="26" t="s">
        <v>888</v>
      </c>
      <c r="G10" s="102" t="s">
        <v>889</v>
      </c>
      <c r="H10" s="26" t="s">
        <v>661</v>
      </c>
    </row>
    <row r="11" spans="1:8" s="37" customFormat="1" ht="12.75" outlineLevel="3">
      <c r="A11" s="161">
        <v>1</v>
      </c>
      <c r="B11" s="116" t="s">
        <v>258</v>
      </c>
      <c r="C11" s="103" t="s">
        <v>391</v>
      </c>
      <c r="D11" s="103" t="s">
        <v>130</v>
      </c>
      <c r="E11" s="103" t="s">
        <v>131</v>
      </c>
      <c r="F11" s="106">
        <v>45762687.21</v>
      </c>
      <c r="G11" s="107">
        <v>45135684.03</v>
      </c>
      <c r="H11" s="131">
        <f>G11/F11*100</f>
        <v>98.62988120185611</v>
      </c>
    </row>
    <row r="12" spans="1:8" ht="29.25" customHeight="1" outlineLevel="1">
      <c r="A12" s="162">
        <v>2</v>
      </c>
      <c r="B12" s="116" t="s">
        <v>274</v>
      </c>
      <c r="C12" s="105" t="s">
        <v>845</v>
      </c>
      <c r="D12" s="105" t="s">
        <v>130</v>
      </c>
      <c r="E12" s="105" t="s">
        <v>131</v>
      </c>
      <c r="F12" s="108">
        <v>1190951</v>
      </c>
      <c r="G12" s="109">
        <v>1177712.28</v>
      </c>
      <c r="H12" s="131">
        <f aca="true" t="shared" si="0" ref="H12:H75">G12/F12*100</f>
        <v>98.88839087418374</v>
      </c>
    </row>
    <row r="13" spans="1:8" ht="12.75" outlineLevel="2">
      <c r="A13" s="161">
        <v>3</v>
      </c>
      <c r="B13" s="104" t="s">
        <v>275</v>
      </c>
      <c r="C13" s="105" t="s">
        <v>845</v>
      </c>
      <c r="D13" s="105" t="s">
        <v>846</v>
      </c>
      <c r="E13" s="105" t="s">
        <v>131</v>
      </c>
      <c r="F13" s="108">
        <v>1190951</v>
      </c>
      <c r="G13" s="109">
        <v>1177712.28</v>
      </c>
      <c r="H13" s="131">
        <f t="shared" si="0"/>
        <v>98.88839087418374</v>
      </c>
    </row>
    <row r="14" spans="1:8" ht="12.75" outlineLevel="3">
      <c r="A14" s="162">
        <v>4</v>
      </c>
      <c r="B14" s="104" t="s">
        <v>231</v>
      </c>
      <c r="C14" s="105" t="s">
        <v>845</v>
      </c>
      <c r="D14" s="105" t="s">
        <v>846</v>
      </c>
      <c r="E14" s="105" t="s">
        <v>822</v>
      </c>
      <c r="F14" s="108">
        <v>1190951</v>
      </c>
      <c r="G14" s="109">
        <v>1177712.28</v>
      </c>
      <c r="H14" s="131">
        <f t="shared" si="0"/>
        <v>98.88839087418374</v>
      </c>
    </row>
    <row r="15" spans="1:8" ht="40.5" customHeight="1" outlineLevel="1">
      <c r="A15" s="161">
        <v>5</v>
      </c>
      <c r="B15" s="116" t="s">
        <v>276</v>
      </c>
      <c r="C15" s="105" t="s">
        <v>61</v>
      </c>
      <c r="D15" s="105" t="s">
        <v>130</v>
      </c>
      <c r="E15" s="105" t="s">
        <v>131</v>
      </c>
      <c r="F15" s="108">
        <v>554101</v>
      </c>
      <c r="G15" s="109">
        <v>552123.41</v>
      </c>
      <c r="H15" s="131">
        <f t="shared" si="0"/>
        <v>99.64309936275157</v>
      </c>
    </row>
    <row r="16" spans="1:8" ht="12.75" outlineLevel="2">
      <c r="A16" s="162">
        <v>6</v>
      </c>
      <c r="B16" s="104" t="s">
        <v>277</v>
      </c>
      <c r="C16" s="105" t="s">
        <v>61</v>
      </c>
      <c r="D16" s="105" t="s">
        <v>102</v>
      </c>
      <c r="E16" s="105" t="s">
        <v>131</v>
      </c>
      <c r="F16" s="108">
        <v>461071</v>
      </c>
      <c r="G16" s="109">
        <v>459093.41</v>
      </c>
      <c r="H16" s="131">
        <f t="shared" si="0"/>
        <v>99.57108775004284</v>
      </c>
    </row>
    <row r="17" spans="1:8" ht="12.75" outlineLevel="3">
      <c r="A17" s="161">
        <v>7</v>
      </c>
      <c r="B17" s="104" t="s">
        <v>231</v>
      </c>
      <c r="C17" s="105" t="s">
        <v>61</v>
      </c>
      <c r="D17" s="105" t="s">
        <v>102</v>
      </c>
      <c r="E17" s="105" t="s">
        <v>822</v>
      </c>
      <c r="F17" s="108">
        <v>461071</v>
      </c>
      <c r="G17" s="109">
        <v>459093.41</v>
      </c>
      <c r="H17" s="131">
        <f t="shared" si="0"/>
        <v>99.57108775004284</v>
      </c>
    </row>
    <row r="18" spans="1:8" ht="12.75" outlineLevel="2">
      <c r="A18" s="162">
        <v>8</v>
      </c>
      <c r="B18" s="104" t="s">
        <v>278</v>
      </c>
      <c r="C18" s="105" t="s">
        <v>61</v>
      </c>
      <c r="D18" s="105" t="s">
        <v>407</v>
      </c>
      <c r="E18" s="105" t="s">
        <v>131</v>
      </c>
      <c r="F18" s="108">
        <v>93030</v>
      </c>
      <c r="G18" s="109">
        <v>93030</v>
      </c>
      <c r="H18" s="131">
        <f t="shared" si="0"/>
        <v>100</v>
      </c>
    </row>
    <row r="19" spans="1:8" ht="12.75" outlineLevel="3">
      <c r="A19" s="161">
        <v>9</v>
      </c>
      <c r="B19" s="104" t="s">
        <v>231</v>
      </c>
      <c r="C19" s="105" t="s">
        <v>61</v>
      </c>
      <c r="D19" s="105" t="s">
        <v>407</v>
      </c>
      <c r="E19" s="105" t="s">
        <v>822</v>
      </c>
      <c r="F19" s="108">
        <v>93030</v>
      </c>
      <c r="G19" s="109">
        <v>93030</v>
      </c>
      <c r="H19" s="131">
        <f t="shared" si="0"/>
        <v>100</v>
      </c>
    </row>
    <row r="20" spans="1:8" ht="38.25" outlineLevel="1">
      <c r="A20" s="162">
        <v>10</v>
      </c>
      <c r="B20" s="116" t="s">
        <v>267</v>
      </c>
      <c r="C20" s="105" t="s">
        <v>820</v>
      </c>
      <c r="D20" s="105" t="s">
        <v>130</v>
      </c>
      <c r="E20" s="105" t="s">
        <v>131</v>
      </c>
      <c r="F20" s="108">
        <v>36503846.8</v>
      </c>
      <c r="G20" s="109">
        <v>36016225.63</v>
      </c>
      <c r="H20" s="131">
        <f t="shared" si="0"/>
        <v>98.66419237218584</v>
      </c>
    </row>
    <row r="21" spans="1:8" ht="13.5" customHeight="1" outlineLevel="2">
      <c r="A21" s="161">
        <v>11</v>
      </c>
      <c r="B21" s="104" t="s">
        <v>277</v>
      </c>
      <c r="C21" s="105" t="s">
        <v>820</v>
      </c>
      <c r="D21" s="105" t="s">
        <v>102</v>
      </c>
      <c r="E21" s="105" t="s">
        <v>131</v>
      </c>
      <c r="F21" s="108">
        <v>17632979.82</v>
      </c>
      <c r="G21" s="109">
        <v>17442281.73</v>
      </c>
      <c r="H21" s="131">
        <f t="shared" si="0"/>
        <v>98.91851466997255</v>
      </c>
    </row>
    <row r="22" spans="1:8" ht="12.75" outlineLevel="3">
      <c r="A22" s="162">
        <v>12</v>
      </c>
      <c r="B22" s="104" t="s">
        <v>231</v>
      </c>
      <c r="C22" s="105" t="s">
        <v>820</v>
      </c>
      <c r="D22" s="105" t="s">
        <v>102</v>
      </c>
      <c r="E22" s="105" t="s">
        <v>822</v>
      </c>
      <c r="F22" s="108">
        <v>17632979.82</v>
      </c>
      <c r="G22" s="109">
        <v>17442281.73</v>
      </c>
      <c r="H22" s="131">
        <f t="shared" si="0"/>
        <v>98.91851466997255</v>
      </c>
    </row>
    <row r="23" spans="1:8" ht="12.75" outlineLevel="1">
      <c r="A23" s="161">
        <v>13</v>
      </c>
      <c r="B23" s="104" t="s">
        <v>279</v>
      </c>
      <c r="C23" s="105" t="s">
        <v>820</v>
      </c>
      <c r="D23" s="105" t="s">
        <v>821</v>
      </c>
      <c r="E23" s="105" t="s">
        <v>131</v>
      </c>
      <c r="F23" s="108">
        <v>18118209.84</v>
      </c>
      <c r="G23" s="109">
        <v>17821286.76</v>
      </c>
      <c r="H23" s="131">
        <f t="shared" si="0"/>
        <v>98.36118974985887</v>
      </c>
    </row>
    <row r="24" spans="1:8" ht="12.75" outlineLevel="2">
      <c r="A24" s="162">
        <v>14</v>
      </c>
      <c r="B24" s="104" t="s">
        <v>231</v>
      </c>
      <c r="C24" s="105" t="s">
        <v>820</v>
      </c>
      <c r="D24" s="105" t="s">
        <v>821</v>
      </c>
      <c r="E24" s="105" t="s">
        <v>822</v>
      </c>
      <c r="F24" s="108">
        <v>18118209.84</v>
      </c>
      <c r="G24" s="109">
        <v>17821286.76</v>
      </c>
      <c r="H24" s="131">
        <f t="shared" si="0"/>
        <v>98.36118974985887</v>
      </c>
    </row>
    <row r="25" spans="1:8" ht="51.75" customHeight="1" outlineLevel="2">
      <c r="A25" s="161">
        <v>15</v>
      </c>
      <c r="B25" s="104" t="s">
        <v>435</v>
      </c>
      <c r="C25" s="105" t="s">
        <v>820</v>
      </c>
      <c r="D25" s="105" t="s">
        <v>534</v>
      </c>
      <c r="E25" s="105" t="s">
        <v>131</v>
      </c>
      <c r="F25" s="108">
        <v>654657.14</v>
      </c>
      <c r="G25" s="109">
        <v>654657.14</v>
      </c>
      <c r="H25" s="131">
        <f t="shared" si="0"/>
        <v>100</v>
      </c>
    </row>
    <row r="26" spans="1:8" ht="16.5" customHeight="1" outlineLevel="3">
      <c r="A26" s="162">
        <v>16</v>
      </c>
      <c r="B26" s="104" t="s">
        <v>231</v>
      </c>
      <c r="C26" s="105" t="s">
        <v>820</v>
      </c>
      <c r="D26" s="105" t="s">
        <v>534</v>
      </c>
      <c r="E26" s="105" t="s">
        <v>822</v>
      </c>
      <c r="F26" s="108">
        <v>654657.14</v>
      </c>
      <c r="G26" s="109">
        <v>654657.14</v>
      </c>
      <c r="H26" s="131">
        <f t="shared" si="0"/>
        <v>100</v>
      </c>
    </row>
    <row r="27" spans="1:8" ht="18" customHeight="1" outlineLevel="1">
      <c r="A27" s="161">
        <v>17</v>
      </c>
      <c r="B27" s="104" t="s">
        <v>266</v>
      </c>
      <c r="C27" s="105" t="s">
        <v>820</v>
      </c>
      <c r="D27" s="105" t="s">
        <v>198</v>
      </c>
      <c r="E27" s="105" t="s">
        <v>131</v>
      </c>
      <c r="F27" s="108">
        <v>98000</v>
      </c>
      <c r="G27" s="109">
        <v>98000</v>
      </c>
      <c r="H27" s="131">
        <f t="shared" si="0"/>
        <v>100</v>
      </c>
    </row>
    <row r="28" spans="1:8" ht="12.75" outlineLevel="2">
      <c r="A28" s="162">
        <v>18</v>
      </c>
      <c r="B28" s="104" t="s">
        <v>238</v>
      </c>
      <c r="C28" s="105" t="s">
        <v>820</v>
      </c>
      <c r="D28" s="105" t="s">
        <v>198</v>
      </c>
      <c r="E28" s="105" t="s">
        <v>107</v>
      </c>
      <c r="F28" s="108">
        <v>98000</v>
      </c>
      <c r="G28" s="109">
        <v>98000</v>
      </c>
      <c r="H28" s="131">
        <f t="shared" si="0"/>
        <v>100</v>
      </c>
    </row>
    <row r="29" spans="1:8" ht="38.25" outlineLevel="3">
      <c r="A29" s="161">
        <v>19</v>
      </c>
      <c r="B29" s="116" t="s">
        <v>282</v>
      </c>
      <c r="C29" s="105" t="s">
        <v>103</v>
      </c>
      <c r="D29" s="105" t="s">
        <v>130</v>
      </c>
      <c r="E29" s="105" t="s">
        <v>131</v>
      </c>
      <c r="F29" s="108">
        <v>812907</v>
      </c>
      <c r="G29" s="109">
        <v>773332.17</v>
      </c>
      <c r="H29" s="131">
        <f t="shared" si="0"/>
        <v>95.13169034096151</v>
      </c>
    </row>
    <row r="30" spans="1:8" ht="12.75" outlineLevel="1">
      <c r="A30" s="162">
        <v>20</v>
      </c>
      <c r="B30" s="104" t="s">
        <v>277</v>
      </c>
      <c r="C30" s="105" t="s">
        <v>103</v>
      </c>
      <c r="D30" s="105" t="s">
        <v>102</v>
      </c>
      <c r="E30" s="105" t="s">
        <v>131</v>
      </c>
      <c r="F30" s="108">
        <v>358401</v>
      </c>
      <c r="G30" s="109">
        <v>358371.67</v>
      </c>
      <c r="H30" s="131">
        <f t="shared" si="0"/>
        <v>99.99181642908363</v>
      </c>
    </row>
    <row r="31" spans="1:8" ht="12.75" outlineLevel="2">
      <c r="A31" s="161">
        <v>21</v>
      </c>
      <c r="B31" s="104" t="s">
        <v>231</v>
      </c>
      <c r="C31" s="105" t="s">
        <v>103</v>
      </c>
      <c r="D31" s="105" t="s">
        <v>102</v>
      </c>
      <c r="E31" s="105" t="s">
        <v>822</v>
      </c>
      <c r="F31" s="108">
        <v>358401</v>
      </c>
      <c r="G31" s="109">
        <v>358371.67</v>
      </c>
      <c r="H31" s="131">
        <f t="shared" si="0"/>
        <v>99.99181642908363</v>
      </c>
    </row>
    <row r="32" spans="1:8" ht="12.75" outlineLevel="3">
      <c r="A32" s="162">
        <v>22</v>
      </c>
      <c r="B32" s="104" t="s">
        <v>283</v>
      </c>
      <c r="C32" s="105" t="s">
        <v>103</v>
      </c>
      <c r="D32" s="105" t="s">
        <v>104</v>
      </c>
      <c r="E32" s="105" t="s">
        <v>131</v>
      </c>
      <c r="F32" s="108">
        <v>415006</v>
      </c>
      <c r="G32" s="109">
        <v>414960.5</v>
      </c>
      <c r="H32" s="131">
        <f t="shared" si="0"/>
        <v>99.98903630308959</v>
      </c>
    </row>
    <row r="33" spans="1:8" ht="12.75" outlineLevel="1">
      <c r="A33" s="161">
        <v>23</v>
      </c>
      <c r="B33" s="104" t="s">
        <v>231</v>
      </c>
      <c r="C33" s="105" t="s">
        <v>103</v>
      </c>
      <c r="D33" s="105" t="s">
        <v>104</v>
      </c>
      <c r="E33" s="105" t="s">
        <v>822</v>
      </c>
      <c r="F33" s="108">
        <v>415006</v>
      </c>
      <c r="G33" s="109">
        <v>414960.5</v>
      </c>
      <c r="H33" s="131">
        <f t="shared" si="0"/>
        <v>99.98903630308959</v>
      </c>
    </row>
    <row r="34" spans="1:8" ht="38.25" outlineLevel="2">
      <c r="A34" s="162">
        <v>24</v>
      </c>
      <c r="B34" s="104" t="s">
        <v>284</v>
      </c>
      <c r="C34" s="105" t="s">
        <v>103</v>
      </c>
      <c r="D34" s="105" t="s">
        <v>535</v>
      </c>
      <c r="E34" s="105" t="s">
        <v>131</v>
      </c>
      <c r="F34" s="108">
        <v>39500</v>
      </c>
      <c r="G34" s="109">
        <v>0</v>
      </c>
      <c r="H34" s="131">
        <f t="shared" si="0"/>
        <v>0</v>
      </c>
    </row>
    <row r="35" spans="1:8" ht="12.75" outlineLevel="3">
      <c r="A35" s="161">
        <v>25</v>
      </c>
      <c r="B35" s="104" t="s">
        <v>231</v>
      </c>
      <c r="C35" s="105" t="s">
        <v>103</v>
      </c>
      <c r="D35" s="105" t="s">
        <v>535</v>
      </c>
      <c r="E35" s="105" t="s">
        <v>822</v>
      </c>
      <c r="F35" s="108">
        <v>39500</v>
      </c>
      <c r="G35" s="109">
        <v>0</v>
      </c>
      <c r="H35" s="131">
        <f t="shared" si="0"/>
        <v>0</v>
      </c>
    </row>
    <row r="36" spans="1:8" ht="17.25" customHeight="1">
      <c r="A36" s="162">
        <v>26</v>
      </c>
      <c r="B36" s="116" t="s">
        <v>285</v>
      </c>
      <c r="C36" s="105" t="s">
        <v>806</v>
      </c>
      <c r="D36" s="105" t="s">
        <v>130</v>
      </c>
      <c r="E36" s="105" t="s">
        <v>131</v>
      </c>
      <c r="F36" s="108">
        <v>3012000</v>
      </c>
      <c r="G36" s="109">
        <v>3012000</v>
      </c>
      <c r="H36" s="131">
        <f t="shared" si="0"/>
        <v>100</v>
      </c>
    </row>
    <row r="37" spans="1:8" ht="25.5" outlineLevel="1">
      <c r="A37" s="161">
        <v>27</v>
      </c>
      <c r="B37" s="104" t="s">
        <v>286</v>
      </c>
      <c r="C37" s="105" t="s">
        <v>806</v>
      </c>
      <c r="D37" s="105" t="s">
        <v>538</v>
      </c>
      <c r="E37" s="105" t="s">
        <v>131</v>
      </c>
      <c r="F37" s="108">
        <v>3012000</v>
      </c>
      <c r="G37" s="109">
        <v>3012000</v>
      </c>
      <c r="H37" s="131">
        <f t="shared" si="0"/>
        <v>100</v>
      </c>
    </row>
    <row r="38" spans="1:8" ht="12.75" outlineLevel="2">
      <c r="A38" s="162">
        <v>28</v>
      </c>
      <c r="B38" s="104" t="s">
        <v>231</v>
      </c>
      <c r="C38" s="105" t="s">
        <v>806</v>
      </c>
      <c r="D38" s="105" t="s">
        <v>538</v>
      </c>
      <c r="E38" s="105" t="s">
        <v>822</v>
      </c>
      <c r="F38" s="108">
        <v>3012000</v>
      </c>
      <c r="G38" s="109">
        <v>3012000</v>
      </c>
      <c r="H38" s="131">
        <f t="shared" si="0"/>
        <v>100</v>
      </c>
    </row>
    <row r="39" spans="1:8" ht="15.75" customHeight="1" outlineLevel="3">
      <c r="A39" s="161">
        <v>29</v>
      </c>
      <c r="B39" s="116" t="s">
        <v>287</v>
      </c>
      <c r="C39" s="105" t="s">
        <v>879</v>
      </c>
      <c r="D39" s="105" t="s">
        <v>130</v>
      </c>
      <c r="E39" s="105" t="s">
        <v>131</v>
      </c>
      <c r="F39" s="108">
        <v>545200</v>
      </c>
      <c r="G39" s="109">
        <v>545200</v>
      </c>
      <c r="H39" s="131">
        <f t="shared" si="0"/>
        <v>100</v>
      </c>
    </row>
    <row r="40" spans="1:8" ht="12.75">
      <c r="A40" s="162">
        <v>30</v>
      </c>
      <c r="B40" s="104" t="s">
        <v>288</v>
      </c>
      <c r="C40" s="105" t="s">
        <v>879</v>
      </c>
      <c r="D40" s="105" t="s">
        <v>880</v>
      </c>
      <c r="E40" s="105" t="s">
        <v>131</v>
      </c>
      <c r="F40" s="108">
        <v>545200</v>
      </c>
      <c r="G40" s="109">
        <v>545200</v>
      </c>
      <c r="H40" s="131">
        <f t="shared" si="0"/>
        <v>100</v>
      </c>
    </row>
    <row r="41" spans="1:8" s="30" customFormat="1" ht="12.75" outlineLevel="1">
      <c r="A41" s="161">
        <v>31</v>
      </c>
      <c r="B41" s="104" t="s">
        <v>289</v>
      </c>
      <c r="C41" s="105" t="s">
        <v>879</v>
      </c>
      <c r="D41" s="105" t="s">
        <v>880</v>
      </c>
      <c r="E41" s="105" t="s">
        <v>20</v>
      </c>
      <c r="F41" s="108">
        <v>545200</v>
      </c>
      <c r="G41" s="109">
        <v>545200</v>
      </c>
      <c r="H41" s="131">
        <f t="shared" si="0"/>
        <v>100</v>
      </c>
    </row>
    <row r="42" spans="1:8" s="37" customFormat="1" ht="12.75" outlineLevel="2">
      <c r="A42" s="162">
        <v>32</v>
      </c>
      <c r="B42" s="116" t="s">
        <v>290</v>
      </c>
      <c r="C42" s="105" t="s">
        <v>21</v>
      </c>
      <c r="D42" s="105" t="s">
        <v>130</v>
      </c>
      <c r="E42" s="105" t="s">
        <v>131</v>
      </c>
      <c r="F42" s="108">
        <v>25000</v>
      </c>
      <c r="G42" s="109">
        <v>0</v>
      </c>
      <c r="H42" s="131">
        <f t="shared" si="0"/>
        <v>0</v>
      </c>
    </row>
    <row r="43" spans="1:8" ht="12.75" outlineLevel="3">
      <c r="A43" s="161">
        <v>33</v>
      </c>
      <c r="B43" s="104" t="s">
        <v>291</v>
      </c>
      <c r="C43" s="105" t="s">
        <v>21</v>
      </c>
      <c r="D43" s="105" t="s">
        <v>22</v>
      </c>
      <c r="E43" s="105" t="s">
        <v>131</v>
      </c>
      <c r="F43" s="108">
        <v>25000</v>
      </c>
      <c r="G43" s="109">
        <v>0</v>
      </c>
      <c r="H43" s="131">
        <f t="shared" si="0"/>
        <v>0</v>
      </c>
    </row>
    <row r="44" spans="1:8" ht="12.75" outlineLevel="1">
      <c r="A44" s="162">
        <v>34</v>
      </c>
      <c r="B44" s="104" t="s">
        <v>289</v>
      </c>
      <c r="C44" s="105" t="s">
        <v>21</v>
      </c>
      <c r="D44" s="105" t="s">
        <v>22</v>
      </c>
      <c r="E44" s="105" t="s">
        <v>20</v>
      </c>
      <c r="F44" s="108">
        <v>25000</v>
      </c>
      <c r="G44" s="109">
        <v>0</v>
      </c>
      <c r="H44" s="131">
        <f t="shared" si="0"/>
        <v>0</v>
      </c>
    </row>
    <row r="45" spans="1:8" ht="12.75" outlineLevel="2">
      <c r="A45" s="161">
        <v>35</v>
      </c>
      <c r="B45" s="116" t="s">
        <v>259</v>
      </c>
      <c r="C45" s="105" t="s">
        <v>23</v>
      </c>
      <c r="D45" s="105" t="s">
        <v>130</v>
      </c>
      <c r="E45" s="105" t="s">
        <v>131</v>
      </c>
      <c r="F45" s="108">
        <v>3118681.41</v>
      </c>
      <c r="G45" s="109">
        <v>3059090.54</v>
      </c>
      <c r="H45" s="131">
        <f t="shared" si="0"/>
        <v>98.08922867821884</v>
      </c>
    </row>
    <row r="46" spans="1:8" ht="25.5" outlineLevel="3">
      <c r="A46" s="162">
        <v>36</v>
      </c>
      <c r="B46" s="104" t="s">
        <v>293</v>
      </c>
      <c r="C46" s="105" t="s">
        <v>23</v>
      </c>
      <c r="D46" s="105" t="s">
        <v>533</v>
      </c>
      <c r="E46" s="105" t="s">
        <v>131</v>
      </c>
      <c r="F46" s="108">
        <v>131200</v>
      </c>
      <c r="G46" s="109">
        <v>131200</v>
      </c>
      <c r="H46" s="131">
        <f t="shared" si="0"/>
        <v>100</v>
      </c>
    </row>
    <row r="47" spans="1:8" s="25" customFormat="1" ht="12.75" outlineLevel="1">
      <c r="A47" s="161">
        <v>37</v>
      </c>
      <c r="B47" s="104" t="s">
        <v>230</v>
      </c>
      <c r="C47" s="105" t="s">
        <v>23</v>
      </c>
      <c r="D47" s="105" t="s">
        <v>533</v>
      </c>
      <c r="E47" s="105" t="s">
        <v>192</v>
      </c>
      <c r="F47" s="108">
        <v>131200</v>
      </c>
      <c r="G47" s="109">
        <v>131200</v>
      </c>
      <c r="H47" s="131">
        <f t="shared" si="0"/>
        <v>100</v>
      </c>
    </row>
    <row r="48" spans="1:8" ht="12.75" outlineLevel="2">
      <c r="A48" s="162">
        <v>38</v>
      </c>
      <c r="B48" s="104" t="s">
        <v>277</v>
      </c>
      <c r="C48" s="105" t="s">
        <v>23</v>
      </c>
      <c r="D48" s="105" t="s">
        <v>102</v>
      </c>
      <c r="E48" s="105" t="s">
        <v>131</v>
      </c>
      <c r="F48" s="108">
        <v>1270924.04</v>
      </c>
      <c r="G48" s="109">
        <v>1270797.36</v>
      </c>
      <c r="H48" s="131">
        <f t="shared" si="0"/>
        <v>99.99003244914621</v>
      </c>
    </row>
    <row r="49" spans="1:8" ht="12.75" outlineLevel="3">
      <c r="A49" s="161">
        <v>39</v>
      </c>
      <c r="B49" s="104" t="s">
        <v>231</v>
      </c>
      <c r="C49" s="105" t="s">
        <v>23</v>
      </c>
      <c r="D49" s="105" t="s">
        <v>102</v>
      </c>
      <c r="E49" s="105" t="s">
        <v>822</v>
      </c>
      <c r="F49" s="108">
        <v>1270924.04</v>
      </c>
      <c r="G49" s="109">
        <v>1270797.36</v>
      </c>
      <c r="H49" s="131">
        <f t="shared" si="0"/>
        <v>99.99003244914621</v>
      </c>
    </row>
    <row r="50" spans="1:8" ht="25.5">
      <c r="A50" s="162">
        <v>40</v>
      </c>
      <c r="B50" s="104" t="s">
        <v>294</v>
      </c>
      <c r="C50" s="105" t="s">
        <v>23</v>
      </c>
      <c r="D50" s="105" t="s">
        <v>536</v>
      </c>
      <c r="E50" s="105" t="s">
        <v>131</v>
      </c>
      <c r="F50" s="108">
        <v>50000</v>
      </c>
      <c r="G50" s="109">
        <v>50000</v>
      </c>
      <c r="H50" s="131">
        <f t="shared" si="0"/>
        <v>100</v>
      </c>
    </row>
    <row r="51" spans="1:8" ht="12.75" outlineLevel="1">
      <c r="A51" s="161">
        <v>41</v>
      </c>
      <c r="B51" s="104" t="s">
        <v>231</v>
      </c>
      <c r="C51" s="105" t="s">
        <v>23</v>
      </c>
      <c r="D51" s="105" t="s">
        <v>536</v>
      </c>
      <c r="E51" s="105" t="s">
        <v>822</v>
      </c>
      <c r="F51" s="108">
        <v>50000</v>
      </c>
      <c r="G51" s="109">
        <v>50000</v>
      </c>
      <c r="H51" s="131">
        <f t="shared" si="0"/>
        <v>100</v>
      </c>
    </row>
    <row r="52" spans="1:8" ht="12.75" outlineLevel="2">
      <c r="A52" s="162">
        <v>42</v>
      </c>
      <c r="B52" s="104" t="s">
        <v>295</v>
      </c>
      <c r="C52" s="105" t="s">
        <v>23</v>
      </c>
      <c r="D52" s="105" t="s">
        <v>519</v>
      </c>
      <c r="E52" s="105" t="s">
        <v>131</v>
      </c>
      <c r="F52" s="108">
        <v>1145957.37</v>
      </c>
      <c r="G52" s="109">
        <v>1107093.19</v>
      </c>
      <c r="H52" s="131">
        <f t="shared" si="0"/>
        <v>96.60858413956531</v>
      </c>
    </row>
    <row r="53" spans="1:8" s="37" customFormat="1" ht="12.75" outlineLevel="3">
      <c r="A53" s="161">
        <v>43</v>
      </c>
      <c r="B53" s="104" t="s">
        <v>231</v>
      </c>
      <c r="C53" s="105" t="s">
        <v>23</v>
      </c>
      <c r="D53" s="105" t="s">
        <v>519</v>
      </c>
      <c r="E53" s="105" t="s">
        <v>822</v>
      </c>
      <c r="F53" s="108">
        <v>1145957.37</v>
      </c>
      <c r="G53" s="109">
        <v>1107093.19</v>
      </c>
      <c r="H53" s="131">
        <f t="shared" si="0"/>
        <v>96.60858413956531</v>
      </c>
    </row>
    <row r="54" spans="1:8" ht="39" customHeight="1" outlineLevel="1">
      <c r="A54" s="162">
        <v>44</v>
      </c>
      <c r="B54" s="104" t="s">
        <v>436</v>
      </c>
      <c r="C54" s="105" t="s">
        <v>23</v>
      </c>
      <c r="D54" s="105" t="s">
        <v>864</v>
      </c>
      <c r="E54" s="105" t="s">
        <v>131</v>
      </c>
      <c r="F54" s="108">
        <v>389000</v>
      </c>
      <c r="G54" s="109">
        <v>388999.99</v>
      </c>
      <c r="H54" s="131">
        <f t="shared" si="0"/>
        <v>99.9999974293059</v>
      </c>
    </row>
    <row r="55" spans="1:8" s="30" customFormat="1" ht="15" customHeight="1" outlineLevel="2">
      <c r="A55" s="161">
        <v>45</v>
      </c>
      <c r="B55" s="104" t="s">
        <v>231</v>
      </c>
      <c r="C55" s="105" t="s">
        <v>23</v>
      </c>
      <c r="D55" s="105" t="s">
        <v>864</v>
      </c>
      <c r="E55" s="105" t="s">
        <v>822</v>
      </c>
      <c r="F55" s="108">
        <v>389000</v>
      </c>
      <c r="G55" s="109">
        <v>388999.99</v>
      </c>
      <c r="H55" s="131">
        <f t="shared" si="0"/>
        <v>99.9999974293059</v>
      </c>
    </row>
    <row r="56" spans="1:8" ht="25.5" outlineLevel="3">
      <c r="A56" s="162">
        <v>46</v>
      </c>
      <c r="B56" s="104" t="s">
        <v>257</v>
      </c>
      <c r="C56" s="105" t="s">
        <v>23</v>
      </c>
      <c r="D56" s="105" t="s">
        <v>190</v>
      </c>
      <c r="E56" s="105" t="s">
        <v>131</v>
      </c>
      <c r="F56" s="108">
        <v>113600</v>
      </c>
      <c r="G56" s="109">
        <v>93000</v>
      </c>
      <c r="H56" s="131">
        <f t="shared" si="0"/>
        <v>81.86619718309859</v>
      </c>
    </row>
    <row r="57" spans="1:8" s="25" customFormat="1" ht="13.5" customHeight="1" outlineLevel="2">
      <c r="A57" s="161">
        <v>47</v>
      </c>
      <c r="B57" s="104" t="s">
        <v>231</v>
      </c>
      <c r="C57" s="105" t="s">
        <v>23</v>
      </c>
      <c r="D57" s="105" t="s">
        <v>190</v>
      </c>
      <c r="E57" s="105" t="s">
        <v>822</v>
      </c>
      <c r="F57" s="108">
        <v>113600</v>
      </c>
      <c r="G57" s="109">
        <v>93000</v>
      </c>
      <c r="H57" s="131">
        <f t="shared" si="0"/>
        <v>81.86619718309859</v>
      </c>
    </row>
    <row r="58" spans="1:8" ht="12.75" outlineLevel="3">
      <c r="A58" s="162">
        <v>48</v>
      </c>
      <c r="B58" s="104" t="s">
        <v>262</v>
      </c>
      <c r="C58" s="105" t="s">
        <v>23</v>
      </c>
      <c r="D58" s="105" t="s">
        <v>191</v>
      </c>
      <c r="E58" s="105" t="s">
        <v>131</v>
      </c>
      <c r="F58" s="108">
        <v>18000</v>
      </c>
      <c r="G58" s="109">
        <v>18000</v>
      </c>
      <c r="H58" s="131">
        <f t="shared" si="0"/>
        <v>100</v>
      </c>
    </row>
    <row r="59" spans="1:8" ht="12.75" outlineLevel="1">
      <c r="A59" s="161">
        <v>49</v>
      </c>
      <c r="B59" s="104" t="s">
        <v>231</v>
      </c>
      <c r="C59" s="105" t="s">
        <v>23</v>
      </c>
      <c r="D59" s="105" t="s">
        <v>191</v>
      </c>
      <c r="E59" s="105" t="s">
        <v>822</v>
      </c>
      <c r="F59" s="108">
        <v>18000</v>
      </c>
      <c r="G59" s="109">
        <v>18000</v>
      </c>
      <c r="H59" s="131">
        <f t="shared" si="0"/>
        <v>100</v>
      </c>
    </row>
    <row r="60" spans="1:8" ht="12.75" outlineLevel="2">
      <c r="A60" s="162">
        <v>50</v>
      </c>
      <c r="B60" s="116" t="s">
        <v>296</v>
      </c>
      <c r="C60" s="105" t="s">
        <v>392</v>
      </c>
      <c r="D60" s="105" t="s">
        <v>130</v>
      </c>
      <c r="E60" s="105" t="s">
        <v>131</v>
      </c>
      <c r="F60" s="108">
        <v>1311600</v>
      </c>
      <c r="G60" s="109">
        <v>1311600</v>
      </c>
      <c r="H60" s="131">
        <f t="shared" si="0"/>
        <v>100</v>
      </c>
    </row>
    <row r="61" spans="1:8" ht="12.75" outlineLevel="3">
      <c r="A61" s="161">
        <v>51</v>
      </c>
      <c r="B61" s="116" t="s">
        <v>297</v>
      </c>
      <c r="C61" s="105" t="s">
        <v>823</v>
      </c>
      <c r="D61" s="105" t="s">
        <v>130</v>
      </c>
      <c r="E61" s="105" t="s">
        <v>131</v>
      </c>
      <c r="F61" s="108">
        <v>1311600</v>
      </c>
      <c r="G61" s="109">
        <v>1311600</v>
      </c>
      <c r="H61" s="131">
        <f t="shared" si="0"/>
        <v>100</v>
      </c>
    </row>
    <row r="62" spans="1:8" ht="25.5" outlineLevel="1">
      <c r="A62" s="162">
        <v>52</v>
      </c>
      <c r="B62" s="104" t="s">
        <v>298</v>
      </c>
      <c r="C62" s="105" t="s">
        <v>823</v>
      </c>
      <c r="D62" s="105" t="s">
        <v>824</v>
      </c>
      <c r="E62" s="105" t="s">
        <v>131</v>
      </c>
      <c r="F62" s="108">
        <v>1311600</v>
      </c>
      <c r="G62" s="109">
        <v>1311600</v>
      </c>
      <c r="H62" s="131">
        <f t="shared" si="0"/>
        <v>100</v>
      </c>
    </row>
    <row r="63" spans="1:8" ht="12.75" outlineLevel="2">
      <c r="A63" s="161">
        <v>53</v>
      </c>
      <c r="B63" s="104" t="s">
        <v>231</v>
      </c>
      <c r="C63" s="105" t="s">
        <v>823</v>
      </c>
      <c r="D63" s="105" t="s">
        <v>824</v>
      </c>
      <c r="E63" s="105" t="s">
        <v>822</v>
      </c>
      <c r="F63" s="108">
        <v>1311600</v>
      </c>
      <c r="G63" s="109">
        <v>1311600</v>
      </c>
      <c r="H63" s="131">
        <f t="shared" si="0"/>
        <v>100</v>
      </c>
    </row>
    <row r="64" spans="1:8" ht="25.5" outlineLevel="3">
      <c r="A64" s="162">
        <v>54</v>
      </c>
      <c r="B64" s="116" t="s">
        <v>228</v>
      </c>
      <c r="C64" s="105" t="s">
        <v>393</v>
      </c>
      <c r="D64" s="105" t="s">
        <v>130</v>
      </c>
      <c r="E64" s="105" t="s">
        <v>131</v>
      </c>
      <c r="F64" s="108">
        <v>4817963.42</v>
      </c>
      <c r="G64" s="109">
        <v>4724192.81</v>
      </c>
      <c r="H64" s="131">
        <f t="shared" si="0"/>
        <v>98.05372930789083</v>
      </c>
    </row>
    <row r="65" spans="1:8" ht="12.75" outlineLevel="1">
      <c r="A65" s="161">
        <v>55</v>
      </c>
      <c r="B65" s="116" t="s">
        <v>229</v>
      </c>
      <c r="C65" s="105" t="s">
        <v>24</v>
      </c>
      <c r="D65" s="105" t="s">
        <v>130</v>
      </c>
      <c r="E65" s="105" t="s">
        <v>131</v>
      </c>
      <c r="F65" s="108">
        <v>42000</v>
      </c>
      <c r="G65" s="109">
        <v>41000</v>
      </c>
      <c r="H65" s="131">
        <f t="shared" si="0"/>
        <v>97.61904761904762</v>
      </c>
    </row>
    <row r="66" spans="1:8" ht="25.5" outlineLevel="2">
      <c r="A66" s="162">
        <v>56</v>
      </c>
      <c r="B66" s="104" t="s">
        <v>227</v>
      </c>
      <c r="C66" s="105" t="s">
        <v>24</v>
      </c>
      <c r="D66" s="105" t="s">
        <v>896</v>
      </c>
      <c r="E66" s="105" t="s">
        <v>131</v>
      </c>
      <c r="F66" s="108">
        <v>42000</v>
      </c>
      <c r="G66" s="109">
        <v>41000</v>
      </c>
      <c r="H66" s="131">
        <f t="shared" si="0"/>
        <v>97.61904761904762</v>
      </c>
    </row>
    <row r="67" spans="1:8" ht="12.75" outlineLevel="3">
      <c r="A67" s="161">
        <v>57</v>
      </c>
      <c r="B67" s="104" t="s">
        <v>230</v>
      </c>
      <c r="C67" s="105" t="s">
        <v>24</v>
      </c>
      <c r="D67" s="105" t="s">
        <v>896</v>
      </c>
      <c r="E67" s="105" t="s">
        <v>192</v>
      </c>
      <c r="F67" s="108">
        <v>42000</v>
      </c>
      <c r="G67" s="109">
        <v>41000</v>
      </c>
      <c r="H67" s="131">
        <f t="shared" si="0"/>
        <v>97.61904761904762</v>
      </c>
    </row>
    <row r="68" spans="1:8" s="37" customFormat="1" ht="38.25" outlineLevel="3">
      <c r="A68" s="162">
        <v>58</v>
      </c>
      <c r="B68" s="116" t="s">
        <v>261</v>
      </c>
      <c r="C68" s="105" t="s">
        <v>25</v>
      </c>
      <c r="D68" s="105" t="s">
        <v>130</v>
      </c>
      <c r="E68" s="105" t="s">
        <v>131</v>
      </c>
      <c r="F68" s="108">
        <v>635258</v>
      </c>
      <c r="G68" s="109">
        <v>616033</v>
      </c>
      <c r="H68" s="131">
        <f t="shared" si="0"/>
        <v>96.97367054015848</v>
      </c>
    </row>
    <row r="69" spans="1:8" ht="25.5">
      <c r="A69" s="161">
        <v>59</v>
      </c>
      <c r="B69" s="104" t="s">
        <v>299</v>
      </c>
      <c r="C69" s="105" t="s">
        <v>25</v>
      </c>
      <c r="D69" s="105" t="s">
        <v>26</v>
      </c>
      <c r="E69" s="105" t="s">
        <v>131</v>
      </c>
      <c r="F69" s="108">
        <v>625258</v>
      </c>
      <c r="G69" s="109">
        <v>608790</v>
      </c>
      <c r="H69" s="131">
        <f t="shared" si="0"/>
        <v>97.3662072296556</v>
      </c>
    </row>
    <row r="70" spans="1:8" ht="15" customHeight="1" outlineLevel="1">
      <c r="A70" s="162">
        <v>60</v>
      </c>
      <c r="B70" s="104" t="s">
        <v>231</v>
      </c>
      <c r="C70" s="105" t="s">
        <v>25</v>
      </c>
      <c r="D70" s="105" t="s">
        <v>26</v>
      </c>
      <c r="E70" s="105" t="s">
        <v>822</v>
      </c>
      <c r="F70" s="108">
        <v>625258</v>
      </c>
      <c r="G70" s="109">
        <v>608790</v>
      </c>
      <c r="H70" s="131">
        <f t="shared" si="0"/>
        <v>97.3662072296556</v>
      </c>
    </row>
    <row r="71" spans="1:8" ht="25.5" outlineLevel="2">
      <c r="A71" s="161">
        <v>61</v>
      </c>
      <c r="B71" s="104" t="s">
        <v>260</v>
      </c>
      <c r="C71" s="105" t="s">
        <v>25</v>
      </c>
      <c r="D71" s="105" t="s">
        <v>193</v>
      </c>
      <c r="E71" s="105" t="s">
        <v>131</v>
      </c>
      <c r="F71" s="108">
        <v>10000</v>
      </c>
      <c r="G71" s="109">
        <v>7243</v>
      </c>
      <c r="H71" s="131">
        <f t="shared" si="0"/>
        <v>72.43</v>
      </c>
    </row>
    <row r="72" spans="1:8" s="25" customFormat="1" ht="12.75" outlineLevel="3">
      <c r="A72" s="162">
        <v>62</v>
      </c>
      <c r="B72" s="104" t="s">
        <v>231</v>
      </c>
      <c r="C72" s="105" t="s">
        <v>25</v>
      </c>
      <c r="D72" s="105" t="s">
        <v>193</v>
      </c>
      <c r="E72" s="105" t="s">
        <v>822</v>
      </c>
      <c r="F72" s="108">
        <v>10000</v>
      </c>
      <c r="G72" s="109">
        <v>7243</v>
      </c>
      <c r="H72" s="131">
        <f t="shared" si="0"/>
        <v>72.43</v>
      </c>
    </row>
    <row r="73" spans="1:8" ht="12.75" outlineLevel="2">
      <c r="A73" s="161">
        <v>63</v>
      </c>
      <c r="B73" s="116" t="s">
        <v>300</v>
      </c>
      <c r="C73" s="105" t="s">
        <v>133</v>
      </c>
      <c r="D73" s="105" t="s">
        <v>130</v>
      </c>
      <c r="E73" s="105" t="s">
        <v>131</v>
      </c>
      <c r="F73" s="108">
        <v>4140705.42</v>
      </c>
      <c r="G73" s="109">
        <v>4067159.81</v>
      </c>
      <c r="H73" s="131">
        <f t="shared" si="0"/>
        <v>98.22383863279026</v>
      </c>
    </row>
    <row r="74" spans="1:8" ht="12.75" outlineLevel="3">
      <c r="A74" s="162">
        <v>64</v>
      </c>
      <c r="B74" s="104" t="s">
        <v>301</v>
      </c>
      <c r="C74" s="105" t="s">
        <v>133</v>
      </c>
      <c r="D74" s="105" t="s">
        <v>27</v>
      </c>
      <c r="E74" s="105" t="s">
        <v>131</v>
      </c>
      <c r="F74" s="108">
        <v>4122054.32</v>
      </c>
      <c r="G74" s="109">
        <v>4048508.71</v>
      </c>
      <c r="H74" s="131">
        <f t="shared" si="0"/>
        <v>98.21580201786375</v>
      </c>
    </row>
    <row r="75" spans="1:8" ht="12.75" outlineLevel="2">
      <c r="A75" s="161">
        <v>65</v>
      </c>
      <c r="B75" s="104" t="s">
        <v>272</v>
      </c>
      <c r="C75" s="105" t="s">
        <v>133</v>
      </c>
      <c r="D75" s="105" t="s">
        <v>27</v>
      </c>
      <c r="E75" s="105" t="s">
        <v>182</v>
      </c>
      <c r="F75" s="108">
        <v>4122054.32</v>
      </c>
      <c r="G75" s="109">
        <v>4048508.71</v>
      </c>
      <c r="H75" s="131">
        <f t="shared" si="0"/>
        <v>98.21580201786375</v>
      </c>
    </row>
    <row r="76" spans="1:8" s="30" customFormat="1" ht="51" customHeight="1" outlineLevel="3">
      <c r="A76" s="162">
        <v>66</v>
      </c>
      <c r="B76" s="104" t="s">
        <v>434</v>
      </c>
      <c r="C76" s="105" t="s">
        <v>133</v>
      </c>
      <c r="D76" s="105" t="s">
        <v>534</v>
      </c>
      <c r="E76" s="105" t="s">
        <v>131</v>
      </c>
      <c r="F76" s="108">
        <v>18651.1</v>
      </c>
      <c r="G76" s="109">
        <v>18651.1</v>
      </c>
      <c r="H76" s="131">
        <f aca="true" t="shared" si="1" ref="H76:H139">G76/F76*100</f>
        <v>100</v>
      </c>
    </row>
    <row r="77" spans="1:8" ht="12.75" outlineLevel="2">
      <c r="A77" s="161">
        <v>67</v>
      </c>
      <c r="B77" s="104" t="s">
        <v>272</v>
      </c>
      <c r="C77" s="105" t="s">
        <v>133</v>
      </c>
      <c r="D77" s="105" t="s">
        <v>534</v>
      </c>
      <c r="E77" s="105" t="s">
        <v>182</v>
      </c>
      <c r="F77" s="108">
        <v>18651.1</v>
      </c>
      <c r="G77" s="109">
        <v>18651.1</v>
      </c>
      <c r="H77" s="131">
        <f t="shared" si="1"/>
        <v>100</v>
      </c>
    </row>
    <row r="78" spans="1:8" ht="12.75" outlineLevel="3">
      <c r="A78" s="162">
        <v>68</v>
      </c>
      <c r="B78" s="116" t="s">
        <v>232</v>
      </c>
      <c r="C78" s="105" t="s">
        <v>394</v>
      </c>
      <c r="D78" s="105" t="s">
        <v>130</v>
      </c>
      <c r="E78" s="105" t="s">
        <v>131</v>
      </c>
      <c r="F78" s="108">
        <v>2362156.32</v>
      </c>
      <c r="G78" s="109">
        <v>2333156.32</v>
      </c>
      <c r="H78" s="131">
        <f t="shared" si="1"/>
        <v>98.77230817645464</v>
      </c>
    </row>
    <row r="79" spans="1:8" ht="12.75" outlineLevel="1">
      <c r="A79" s="161">
        <v>69</v>
      </c>
      <c r="B79" s="116" t="s">
        <v>233</v>
      </c>
      <c r="C79" s="105" t="s">
        <v>129</v>
      </c>
      <c r="D79" s="105" t="s">
        <v>130</v>
      </c>
      <c r="E79" s="105" t="s">
        <v>131</v>
      </c>
      <c r="F79" s="108">
        <v>700000</v>
      </c>
      <c r="G79" s="109">
        <v>700000</v>
      </c>
      <c r="H79" s="131">
        <f t="shared" si="1"/>
        <v>100</v>
      </c>
    </row>
    <row r="80" spans="1:8" ht="12.75" outlineLevel="2">
      <c r="A80" s="162">
        <v>70</v>
      </c>
      <c r="B80" s="104" t="s">
        <v>302</v>
      </c>
      <c r="C80" s="105" t="s">
        <v>129</v>
      </c>
      <c r="D80" s="105" t="s">
        <v>897</v>
      </c>
      <c r="E80" s="105" t="s">
        <v>131</v>
      </c>
      <c r="F80" s="108">
        <v>700000</v>
      </c>
      <c r="G80" s="109">
        <v>700000</v>
      </c>
      <c r="H80" s="131">
        <f t="shared" si="1"/>
        <v>100</v>
      </c>
    </row>
    <row r="81" spans="1:8" ht="12.75" outlineLevel="3">
      <c r="A81" s="161">
        <v>71</v>
      </c>
      <c r="B81" s="104" t="s">
        <v>234</v>
      </c>
      <c r="C81" s="105" t="s">
        <v>129</v>
      </c>
      <c r="D81" s="105" t="s">
        <v>897</v>
      </c>
      <c r="E81" s="105" t="s">
        <v>120</v>
      </c>
      <c r="F81" s="108">
        <v>700000</v>
      </c>
      <c r="G81" s="109">
        <v>700000</v>
      </c>
      <c r="H81" s="131">
        <f t="shared" si="1"/>
        <v>100</v>
      </c>
    </row>
    <row r="82" spans="1:8" ht="12.75" outlineLevel="2">
      <c r="A82" s="162">
        <v>72</v>
      </c>
      <c r="B82" s="116" t="s">
        <v>303</v>
      </c>
      <c r="C82" s="105" t="s">
        <v>183</v>
      </c>
      <c r="D82" s="105" t="s">
        <v>130</v>
      </c>
      <c r="E82" s="105" t="s">
        <v>131</v>
      </c>
      <c r="F82" s="108">
        <v>9000</v>
      </c>
      <c r="G82" s="109">
        <v>9000</v>
      </c>
      <c r="H82" s="131">
        <f t="shared" si="1"/>
        <v>100</v>
      </c>
    </row>
    <row r="83" spans="1:8" ht="12.75" outlineLevel="3">
      <c r="A83" s="161">
        <v>73</v>
      </c>
      <c r="B83" s="104" t="s">
        <v>350</v>
      </c>
      <c r="C83" s="105" t="s">
        <v>183</v>
      </c>
      <c r="D83" s="105" t="s">
        <v>408</v>
      </c>
      <c r="E83" s="105" t="s">
        <v>131</v>
      </c>
      <c r="F83" s="108">
        <v>9000</v>
      </c>
      <c r="G83" s="109">
        <v>9000</v>
      </c>
      <c r="H83" s="131">
        <f t="shared" si="1"/>
        <v>100</v>
      </c>
    </row>
    <row r="84" spans="1:8" ht="12.75" outlineLevel="1">
      <c r="A84" s="162">
        <v>74</v>
      </c>
      <c r="B84" s="104" t="s">
        <v>231</v>
      </c>
      <c r="C84" s="105" t="s">
        <v>183</v>
      </c>
      <c r="D84" s="105" t="s">
        <v>408</v>
      </c>
      <c r="E84" s="105" t="s">
        <v>822</v>
      </c>
      <c r="F84" s="108">
        <v>9000</v>
      </c>
      <c r="G84" s="109">
        <v>9000</v>
      </c>
      <c r="H84" s="131">
        <f t="shared" si="1"/>
        <v>100</v>
      </c>
    </row>
    <row r="85" spans="1:8" ht="12.75" outlineLevel="3">
      <c r="A85" s="161">
        <v>75</v>
      </c>
      <c r="B85" s="116" t="s">
        <v>243</v>
      </c>
      <c r="C85" s="105" t="s">
        <v>108</v>
      </c>
      <c r="D85" s="105" t="s">
        <v>130</v>
      </c>
      <c r="E85" s="105" t="s">
        <v>131</v>
      </c>
      <c r="F85" s="108">
        <v>1653156.32</v>
      </c>
      <c r="G85" s="109">
        <v>1624156.32</v>
      </c>
      <c r="H85" s="131">
        <f t="shared" si="1"/>
        <v>98.24577992721221</v>
      </c>
    </row>
    <row r="86" spans="1:8" ht="12.75" outlineLevel="2">
      <c r="A86" s="162">
        <v>76</v>
      </c>
      <c r="B86" s="104" t="s">
        <v>352</v>
      </c>
      <c r="C86" s="105" t="s">
        <v>108</v>
      </c>
      <c r="D86" s="105" t="s">
        <v>109</v>
      </c>
      <c r="E86" s="105" t="s">
        <v>131</v>
      </c>
      <c r="F86" s="108">
        <v>633000</v>
      </c>
      <c r="G86" s="109">
        <v>633000</v>
      </c>
      <c r="H86" s="131">
        <f t="shared" si="1"/>
        <v>100</v>
      </c>
    </row>
    <row r="87" spans="1:8" ht="12.75" outlineLevel="3">
      <c r="A87" s="161">
        <v>77</v>
      </c>
      <c r="B87" s="104" t="s">
        <v>231</v>
      </c>
      <c r="C87" s="105" t="s">
        <v>108</v>
      </c>
      <c r="D87" s="105" t="s">
        <v>109</v>
      </c>
      <c r="E87" s="105" t="s">
        <v>822</v>
      </c>
      <c r="F87" s="108">
        <v>633000</v>
      </c>
      <c r="G87" s="109">
        <v>633000</v>
      </c>
      <c r="H87" s="131">
        <f t="shared" si="1"/>
        <v>100</v>
      </c>
    </row>
    <row r="88" spans="1:8" ht="27" customHeight="1" outlineLevel="1">
      <c r="A88" s="162">
        <v>78</v>
      </c>
      <c r="B88" s="104" t="s">
        <v>242</v>
      </c>
      <c r="C88" s="105" t="s">
        <v>108</v>
      </c>
      <c r="D88" s="105" t="s">
        <v>898</v>
      </c>
      <c r="E88" s="105" t="s">
        <v>131</v>
      </c>
      <c r="F88" s="108">
        <v>226000</v>
      </c>
      <c r="G88" s="109">
        <v>197000</v>
      </c>
      <c r="H88" s="131">
        <f t="shared" si="1"/>
        <v>87.16814159292035</v>
      </c>
    </row>
    <row r="89" spans="1:8" ht="15" customHeight="1" outlineLevel="2">
      <c r="A89" s="161">
        <v>79</v>
      </c>
      <c r="B89" s="104" t="s">
        <v>230</v>
      </c>
      <c r="C89" s="105" t="s">
        <v>108</v>
      </c>
      <c r="D89" s="105" t="s">
        <v>898</v>
      </c>
      <c r="E89" s="105" t="s">
        <v>192</v>
      </c>
      <c r="F89" s="108">
        <v>226000</v>
      </c>
      <c r="G89" s="109">
        <v>197000</v>
      </c>
      <c r="H89" s="131">
        <f t="shared" si="1"/>
        <v>87.16814159292035</v>
      </c>
    </row>
    <row r="90" spans="1:8" ht="12.75" outlineLevel="3">
      <c r="A90" s="162">
        <v>80</v>
      </c>
      <c r="B90" s="104" t="s">
        <v>244</v>
      </c>
      <c r="C90" s="105" t="s">
        <v>108</v>
      </c>
      <c r="D90" s="105" t="s">
        <v>899</v>
      </c>
      <c r="E90" s="105" t="s">
        <v>131</v>
      </c>
      <c r="F90" s="108">
        <v>376759</v>
      </c>
      <c r="G90" s="109">
        <v>376759</v>
      </c>
      <c r="H90" s="131">
        <f t="shared" si="1"/>
        <v>100</v>
      </c>
    </row>
    <row r="91" spans="1:8" ht="13.5" customHeight="1" outlineLevel="2">
      <c r="A91" s="161">
        <v>81</v>
      </c>
      <c r="B91" s="104" t="s">
        <v>230</v>
      </c>
      <c r="C91" s="105" t="s">
        <v>108</v>
      </c>
      <c r="D91" s="105" t="s">
        <v>899</v>
      </c>
      <c r="E91" s="105" t="s">
        <v>192</v>
      </c>
      <c r="F91" s="108">
        <v>376759</v>
      </c>
      <c r="G91" s="109">
        <v>376759</v>
      </c>
      <c r="H91" s="131">
        <f t="shared" si="1"/>
        <v>100</v>
      </c>
    </row>
    <row r="92" spans="1:8" ht="25.5" outlineLevel="3">
      <c r="A92" s="162">
        <v>82</v>
      </c>
      <c r="B92" s="104" t="s">
        <v>263</v>
      </c>
      <c r="C92" s="105" t="s">
        <v>108</v>
      </c>
      <c r="D92" s="105" t="s">
        <v>194</v>
      </c>
      <c r="E92" s="105" t="s">
        <v>131</v>
      </c>
      <c r="F92" s="108">
        <v>417397.32</v>
      </c>
      <c r="G92" s="109">
        <v>417397.32</v>
      </c>
      <c r="H92" s="131">
        <f t="shared" si="1"/>
        <v>100</v>
      </c>
    </row>
    <row r="93" spans="1:8" ht="12.75">
      <c r="A93" s="161">
        <v>83</v>
      </c>
      <c r="B93" s="104" t="s">
        <v>230</v>
      </c>
      <c r="C93" s="105" t="s">
        <v>108</v>
      </c>
      <c r="D93" s="105" t="s">
        <v>194</v>
      </c>
      <c r="E93" s="105" t="s">
        <v>192</v>
      </c>
      <c r="F93" s="108">
        <v>417397.32</v>
      </c>
      <c r="G93" s="109">
        <v>417397.32</v>
      </c>
      <c r="H93" s="131">
        <f t="shared" si="1"/>
        <v>100</v>
      </c>
    </row>
    <row r="94" spans="1:8" ht="12.75" outlineLevel="1">
      <c r="A94" s="162">
        <v>84</v>
      </c>
      <c r="B94" s="116" t="s">
        <v>236</v>
      </c>
      <c r="C94" s="105" t="s">
        <v>136</v>
      </c>
      <c r="D94" s="105" t="s">
        <v>130</v>
      </c>
      <c r="E94" s="105" t="s">
        <v>131</v>
      </c>
      <c r="F94" s="108">
        <v>50301216.86</v>
      </c>
      <c r="G94" s="109">
        <v>46361250.39</v>
      </c>
      <c r="H94" s="131">
        <f t="shared" si="1"/>
        <v>92.16725416212923</v>
      </c>
    </row>
    <row r="95" spans="1:8" ht="12.75" outlineLevel="2">
      <c r="A95" s="161">
        <v>85</v>
      </c>
      <c r="B95" s="116" t="s">
        <v>269</v>
      </c>
      <c r="C95" s="105" t="s">
        <v>813</v>
      </c>
      <c r="D95" s="105" t="s">
        <v>130</v>
      </c>
      <c r="E95" s="105" t="s">
        <v>131</v>
      </c>
      <c r="F95" s="108">
        <v>4286604</v>
      </c>
      <c r="G95" s="109">
        <v>4266942</v>
      </c>
      <c r="H95" s="131">
        <f t="shared" si="1"/>
        <v>99.54131522295971</v>
      </c>
    </row>
    <row r="96" spans="1:8" ht="25.5" outlineLevel="3">
      <c r="A96" s="162">
        <v>86</v>
      </c>
      <c r="B96" s="104" t="s">
        <v>353</v>
      </c>
      <c r="C96" s="105" t="s">
        <v>813</v>
      </c>
      <c r="D96" s="105" t="s">
        <v>537</v>
      </c>
      <c r="E96" s="105" t="s">
        <v>131</v>
      </c>
      <c r="F96" s="108">
        <v>1113875</v>
      </c>
      <c r="G96" s="109">
        <v>1113821</v>
      </c>
      <c r="H96" s="131">
        <f t="shared" si="1"/>
        <v>99.99515205925262</v>
      </c>
    </row>
    <row r="97" spans="1:8" ht="12.75" outlineLevel="1">
      <c r="A97" s="161">
        <v>87</v>
      </c>
      <c r="B97" s="104" t="s">
        <v>238</v>
      </c>
      <c r="C97" s="105" t="s">
        <v>813</v>
      </c>
      <c r="D97" s="105" t="s">
        <v>537</v>
      </c>
      <c r="E97" s="105" t="s">
        <v>107</v>
      </c>
      <c r="F97" s="108">
        <v>1113875</v>
      </c>
      <c r="G97" s="109">
        <v>1113821</v>
      </c>
      <c r="H97" s="131">
        <f t="shared" si="1"/>
        <v>99.99515205925262</v>
      </c>
    </row>
    <row r="98" spans="1:8" ht="38.25">
      <c r="A98" s="162">
        <v>88</v>
      </c>
      <c r="B98" s="104" t="s">
        <v>354</v>
      </c>
      <c r="C98" s="105" t="s">
        <v>813</v>
      </c>
      <c r="D98" s="105" t="s">
        <v>110</v>
      </c>
      <c r="E98" s="105" t="s">
        <v>131</v>
      </c>
      <c r="F98" s="108">
        <v>2770681</v>
      </c>
      <c r="G98" s="109">
        <v>2770673</v>
      </c>
      <c r="H98" s="131">
        <f t="shared" si="1"/>
        <v>99.99971126232143</v>
      </c>
    </row>
    <row r="99" spans="1:8" ht="15" customHeight="1" outlineLevel="1">
      <c r="A99" s="161">
        <v>89</v>
      </c>
      <c r="B99" s="104" t="s">
        <v>238</v>
      </c>
      <c r="C99" s="105" t="s">
        <v>813</v>
      </c>
      <c r="D99" s="105" t="s">
        <v>110</v>
      </c>
      <c r="E99" s="105" t="s">
        <v>107</v>
      </c>
      <c r="F99" s="108">
        <v>2770681</v>
      </c>
      <c r="G99" s="109">
        <v>2770673</v>
      </c>
      <c r="H99" s="131">
        <f t="shared" si="1"/>
        <v>99.99971126232143</v>
      </c>
    </row>
    <row r="100" spans="1:8" ht="15.75" customHeight="1" outlineLevel="2">
      <c r="A100" s="162">
        <v>90</v>
      </c>
      <c r="B100" s="104" t="s">
        <v>268</v>
      </c>
      <c r="C100" s="105" t="s">
        <v>813</v>
      </c>
      <c r="D100" s="105" t="s">
        <v>195</v>
      </c>
      <c r="E100" s="105" t="s">
        <v>131</v>
      </c>
      <c r="F100" s="108">
        <v>165606</v>
      </c>
      <c r="G100" s="109">
        <v>165606</v>
      </c>
      <c r="H100" s="131">
        <f t="shared" si="1"/>
        <v>100</v>
      </c>
    </row>
    <row r="101" spans="1:8" ht="12.75" outlineLevel="3">
      <c r="A101" s="161">
        <v>91</v>
      </c>
      <c r="B101" s="104" t="s">
        <v>230</v>
      </c>
      <c r="C101" s="105" t="s">
        <v>813</v>
      </c>
      <c r="D101" s="105" t="s">
        <v>195</v>
      </c>
      <c r="E101" s="105" t="s">
        <v>192</v>
      </c>
      <c r="F101" s="108">
        <v>165606</v>
      </c>
      <c r="G101" s="109">
        <v>165606</v>
      </c>
      <c r="H101" s="131">
        <f t="shared" si="1"/>
        <v>100</v>
      </c>
    </row>
    <row r="102" spans="1:8" s="30" customFormat="1" ht="29.25" customHeight="1" outlineLevel="2">
      <c r="A102" s="162">
        <v>92</v>
      </c>
      <c r="B102" s="104" t="s">
        <v>270</v>
      </c>
      <c r="C102" s="105" t="s">
        <v>813</v>
      </c>
      <c r="D102" s="105" t="s">
        <v>196</v>
      </c>
      <c r="E102" s="105" t="s">
        <v>131</v>
      </c>
      <c r="F102" s="108">
        <v>236442</v>
      </c>
      <c r="G102" s="109">
        <v>216842</v>
      </c>
      <c r="H102" s="131">
        <f t="shared" si="1"/>
        <v>91.71044061545749</v>
      </c>
    </row>
    <row r="103" spans="1:8" ht="12.75" outlineLevel="3">
      <c r="A103" s="161">
        <v>93</v>
      </c>
      <c r="B103" s="104" t="s">
        <v>231</v>
      </c>
      <c r="C103" s="105" t="s">
        <v>813</v>
      </c>
      <c r="D103" s="105" t="s">
        <v>196</v>
      </c>
      <c r="E103" s="105" t="s">
        <v>822</v>
      </c>
      <c r="F103" s="108">
        <v>236442</v>
      </c>
      <c r="G103" s="109">
        <v>216842</v>
      </c>
      <c r="H103" s="131">
        <f t="shared" si="1"/>
        <v>91.71044061545749</v>
      </c>
    </row>
    <row r="104" spans="1:8" ht="12.75" outlineLevel="1">
      <c r="A104" s="162">
        <v>94</v>
      </c>
      <c r="B104" s="116" t="s">
        <v>237</v>
      </c>
      <c r="C104" s="105" t="s">
        <v>134</v>
      </c>
      <c r="D104" s="105" t="s">
        <v>130</v>
      </c>
      <c r="E104" s="105" t="s">
        <v>131</v>
      </c>
      <c r="F104" s="108">
        <v>24440256.23</v>
      </c>
      <c r="G104" s="109">
        <v>22333836.72</v>
      </c>
      <c r="H104" s="131">
        <f t="shared" si="1"/>
        <v>91.38135259230872</v>
      </c>
    </row>
    <row r="105" spans="1:8" s="37" customFormat="1" ht="25.5" outlineLevel="2">
      <c r="A105" s="161">
        <v>95</v>
      </c>
      <c r="B105" s="104" t="s">
        <v>286</v>
      </c>
      <c r="C105" s="105" t="s">
        <v>134</v>
      </c>
      <c r="D105" s="105" t="s">
        <v>538</v>
      </c>
      <c r="E105" s="105" t="s">
        <v>131</v>
      </c>
      <c r="F105" s="108">
        <v>6820499</v>
      </c>
      <c r="G105" s="109">
        <v>6787429.5</v>
      </c>
      <c r="H105" s="131">
        <f t="shared" si="1"/>
        <v>99.51514544610299</v>
      </c>
    </row>
    <row r="106" spans="1:8" ht="12.75" outlineLevel="3">
      <c r="A106" s="162">
        <v>96</v>
      </c>
      <c r="B106" s="104" t="s">
        <v>238</v>
      </c>
      <c r="C106" s="105" t="s">
        <v>134</v>
      </c>
      <c r="D106" s="105" t="s">
        <v>538</v>
      </c>
      <c r="E106" s="105" t="s">
        <v>107</v>
      </c>
      <c r="F106" s="108">
        <v>4761279</v>
      </c>
      <c r="G106" s="109">
        <v>4728209.5</v>
      </c>
      <c r="H106" s="131">
        <f t="shared" si="1"/>
        <v>99.3054492290832</v>
      </c>
    </row>
    <row r="107" spans="1:8" ht="12.75" outlineLevel="2">
      <c r="A107" s="161">
        <v>97</v>
      </c>
      <c r="B107" s="104" t="s">
        <v>351</v>
      </c>
      <c r="C107" s="105" t="s">
        <v>134</v>
      </c>
      <c r="D107" s="105" t="s">
        <v>538</v>
      </c>
      <c r="E107" s="105" t="s">
        <v>865</v>
      </c>
      <c r="F107" s="108">
        <v>2059220</v>
      </c>
      <c r="G107" s="109">
        <v>2059220</v>
      </c>
      <c r="H107" s="131">
        <f t="shared" si="1"/>
        <v>100</v>
      </c>
    </row>
    <row r="108" spans="1:8" ht="25.5" outlineLevel="3">
      <c r="A108" s="162">
        <v>98</v>
      </c>
      <c r="B108" s="104" t="s">
        <v>355</v>
      </c>
      <c r="C108" s="105" t="s">
        <v>134</v>
      </c>
      <c r="D108" s="105" t="s">
        <v>539</v>
      </c>
      <c r="E108" s="105" t="s">
        <v>131</v>
      </c>
      <c r="F108" s="108">
        <v>2080000</v>
      </c>
      <c r="G108" s="109">
        <v>1070300</v>
      </c>
      <c r="H108" s="131">
        <f t="shared" si="1"/>
        <v>51.456730769230774</v>
      </c>
    </row>
    <row r="109" spans="1:8" s="30" customFormat="1" ht="12.75" outlineLevel="2">
      <c r="A109" s="161">
        <v>99</v>
      </c>
      <c r="B109" s="104" t="s">
        <v>238</v>
      </c>
      <c r="C109" s="105" t="s">
        <v>134</v>
      </c>
      <c r="D109" s="105" t="s">
        <v>539</v>
      </c>
      <c r="E109" s="105" t="s">
        <v>107</v>
      </c>
      <c r="F109" s="108">
        <v>2080000</v>
      </c>
      <c r="G109" s="109">
        <v>1070300</v>
      </c>
      <c r="H109" s="131">
        <f t="shared" si="1"/>
        <v>51.456730769230774</v>
      </c>
    </row>
    <row r="110" spans="1:8" ht="12.75" outlineLevel="3">
      <c r="A110" s="162">
        <v>100</v>
      </c>
      <c r="B110" s="104" t="s">
        <v>356</v>
      </c>
      <c r="C110" s="105" t="s">
        <v>134</v>
      </c>
      <c r="D110" s="105" t="s">
        <v>540</v>
      </c>
      <c r="E110" s="105" t="s">
        <v>131</v>
      </c>
      <c r="F110" s="108">
        <v>3581500</v>
      </c>
      <c r="G110" s="109">
        <v>2734500</v>
      </c>
      <c r="H110" s="131">
        <f t="shared" si="1"/>
        <v>76.35069105123551</v>
      </c>
    </row>
    <row r="111" spans="1:8" ht="12.75" outlineLevel="1">
      <c r="A111" s="161">
        <v>101</v>
      </c>
      <c r="B111" s="104" t="s">
        <v>351</v>
      </c>
      <c r="C111" s="105" t="s">
        <v>134</v>
      </c>
      <c r="D111" s="105" t="s">
        <v>540</v>
      </c>
      <c r="E111" s="105" t="s">
        <v>865</v>
      </c>
      <c r="F111" s="108">
        <v>3581500</v>
      </c>
      <c r="G111" s="109">
        <v>2734500</v>
      </c>
      <c r="H111" s="131">
        <f t="shared" si="1"/>
        <v>76.35069105123551</v>
      </c>
    </row>
    <row r="112" spans="1:8" ht="25.5" outlineLevel="2">
      <c r="A112" s="162">
        <v>102</v>
      </c>
      <c r="B112" s="104" t="s">
        <v>357</v>
      </c>
      <c r="C112" s="105" t="s">
        <v>134</v>
      </c>
      <c r="D112" s="105" t="s">
        <v>541</v>
      </c>
      <c r="E112" s="105" t="s">
        <v>131</v>
      </c>
      <c r="F112" s="108">
        <v>3962680</v>
      </c>
      <c r="G112" s="109">
        <v>3962680</v>
      </c>
      <c r="H112" s="131">
        <f t="shared" si="1"/>
        <v>100</v>
      </c>
    </row>
    <row r="113" spans="1:8" ht="12.75" outlineLevel="3">
      <c r="A113" s="161">
        <v>103</v>
      </c>
      <c r="B113" s="104" t="s">
        <v>351</v>
      </c>
      <c r="C113" s="105" t="s">
        <v>134</v>
      </c>
      <c r="D113" s="105" t="s">
        <v>541</v>
      </c>
      <c r="E113" s="105" t="s">
        <v>865</v>
      </c>
      <c r="F113" s="108">
        <v>3962680</v>
      </c>
      <c r="G113" s="109">
        <v>3962680</v>
      </c>
      <c r="H113" s="131">
        <f t="shared" si="1"/>
        <v>100</v>
      </c>
    </row>
    <row r="114" spans="1:8" s="25" customFormat="1" ht="12.75" outlineLevel="2">
      <c r="A114" s="162">
        <v>104</v>
      </c>
      <c r="B114" s="104" t="s">
        <v>358</v>
      </c>
      <c r="C114" s="105" t="s">
        <v>134</v>
      </c>
      <c r="D114" s="105" t="s">
        <v>197</v>
      </c>
      <c r="E114" s="105" t="s">
        <v>131</v>
      </c>
      <c r="F114" s="108">
        <v>1702956.95</v>
      </c>
      <c r="G114" s="109">
        <v>1702956.94</v>
      </c>
      <c r="H114" s="131">
        <f t="shared" si="1"/>
        <v>99.9999994127861</v>
      </c>
    </row>
    <row r="115" spans="1:8" ht="12.75" outlineLevel="3">
      <c r="A115" s="161">
        <v>105</v>
      </c>
      <c r="B115" s="104" t="s">
        <v>351</v>
      </c>
      <c r="C115" s="105" t="s">
        <v>134</v>
      </c>
      <c r="D115" s="105" t="s">
        <v>197</v>
      </c>
      <c r="E115" s="105" t="s">
        <v>865</v>
      </c>
      <c r="F115" s="108">
        <v>1650888</v>
      </c>
      <c r="G115" s="109">
        <v>1650887.99</v>
      </c>
      <c r="H115" s="131">
        <f t="shared" si="1"/>
        <v>99.99999939426539</v>
      </c>
    </row>
    <row r="116" spans="1:8" ht="16.5" customHeight="1" outlineLevel="1">
      <c r="A116" s="162">
        <v>106</v>
      </c>
      <c r="B116" s="104" t="s">
        <v>231</v>
      </c>
      <c r="C116" s="105" t="s">
        <v>134</v>
      </c>
      <c r="D116" s="105" t="s">
        <v>197</v>
      </c>
      <c r="E116" s="105" t="s">
        <v>822</v>
      </c>
      <c r="F116" s="108">
        <v>52068.95</v>
      </c>
      <c r="G116" s="109">
        <v>52068.95</v>
      </c>
      <c r="H116" s="131">
        <f t="shared" si="1"/>
        <v>100</v>
      </c>
    </row>
    <row r="117" spans="1:8" ht="25.5" outlineLevel="2">
      <c r="A117" s="161">
        <v>107</v>
      </c>
      <c r="B117" s="104" t="s">
        <v>359</v>
      </c>
      <c r="C117" s="105" t="s">
        <v>134</v>
      </c>
      <c r="D117" s="105" t="s">
        <v>542</v>
      </c>
      <c r="E117" s="105" t="s">
        <v>131</v>
      </c>
      <c r="F117" s="108">
        <v>446000</v>
      </c>
      <c r="G117" s="109">
        <v>229350</v>
      </c>
      <c r="H117" s="131">
        <f t="shared" si="1"/>
        <v>51.4237668161435</v>
      </c>
    </row>
    <row r="118" spans="1:8" ht="12.75" outlineLevel="3">
      <c r="A118" s="162">
        <v>108</v>
      </c>
      <c r="B118" s="104" t="s">
        <v>238</v>
      </c>
      <c r="C118" s="105" t="s">
        <v>134</v>
      </c>
      <c r="D118" s="105" t="s">
        <v>542</v>
      </c>
      <c r="E118" s="105" t="s">
        <v>107</v>
      </c>
      <c r="F118" s="108">
        <v>446000</v>
      </c>
      <c r="G118" s="109">
        <v>229350</v>
      </c>
      <c r="H118" s="131">
        <f t="shared" si="1"/>
        <v>51.4237668161435</v>
      </c>
    </row>
    <row r="119" spans="1:8" ht="15.75" customHeight="1">
      <c r="A119" s="161">
        <v>109</v>
      </c>
      <c r="B119" s="104" t="s">
        <v>235</v>
      </c>
      <c r="C119" s="105" t="s">
        <v>134</v>
      </c>
      <c r="D119" s="105" t="s">
        <v>900</v>
      </c>
      <c r="E119" s="105" t="s">
        <v>131</v>
      </c>
      <c r="F119" s="108">
        <v>5380508.28</v>
      </c>
      <c r="G119" s="109">
        <v>5380508.28</v>
      </c>
      <c r="H119" s="131">
        <f t="shared" si="1"/>
        <v>100</v>
      </c>
    </row>
    <row r="120" spans="1:8" ht="12.75" outlineLevel="1">
      <c r="A120" s="162">
        <v>110</v>
      </c>
      <c r="B120" s="104" t="s">
        <v>238</v>
      </c>
      <c r="C120" s="105" t="s">
        <v>134</v>
      </c>
      <c r="D120" s="105" t="s">
        <v>900</v>
      </c>
      <c r="E120" s="105" t="s">
        <v>107</v>
      </c>
      <c r="F120" s="108">
        <v>5135330.5</v>
      </c>
      <c r="G120" s="109">
        <v>5135330.5</v>
      </c>
      <c r="H120" s="131">
        <f t="shared" si="1"/>
        <v>100</v>
      </c>
    </row>
    <row r="121" spans="1:8" ht="16.5" customHeight="1" outlineLevel="2">
      <c r="A121" s="161">
        <v>111</v>
      </c>
      <c r="B121" s="104" t="s">
        <v>230</v>
      </c>
      <c r="C121" s="105" t="s">
        <v>134</v>
      </c>
      <c r="D121" s="105" t="s">
        <v>900</v>
      </c>
      <c r="E121" s="105" t="s">
        <v>192</v>
      </c>
      <c r="F121" s="108">
        <v>245177.78</v>
      </c>
      <c r="G121" s="109">
        <v>245177.78</v>
      </c>
      <c r="H121" s="131">
        <f t="shared" si="1"/>
        <v>100</v>
      </c>
    </row>
    <row r="122" spans="1:8" ht="17.25" customHeight="1" outlineLevel="3">
      <c r="A122" s="162">
        <v>112</v>
      </c>
      <c r="B122" s="104" t="s">
        <v>266</v>
      </c>
      <c r="C122" s="105" t="s">
        <v>134</v>
      </c>
      <c r="D122" s="105" t="s">
        <v>198</v>
      </c>
      <c r="E122" s="105" t="s">
        <v>131</v>
      </c>
      <c r="F122" s="108">
        <v>466112</v>
      </c>
      <c r="G122" s="109">
        <v>466112</v>
      </c>
      <c r="H122" s="131">
        <f t="shared" si="1"/>
        <v>100</v>
      </c>
    </row>
    <row r="123" spans="1:8" ht="12.75" outlineLevel="2">
      <c r="A123" s="161">
        <v>113</v>
      </c>
      <c r="B123" s="104" t="s">
        <v>238</v>
      </c>
      <c r="C123" s="105" t="s">
        <v>134</v>
      </c>
      <c r="D123" s="105" t="s">
        <v>198</v>
      </c>
      <c r="E123" s="105" t="s">
        <v>107</v>
      </c>
      <c r="F123" s="108">
        <v>466112</v>
      </c>
      <c r="G123" s="109">
        <v>466112</v>
      </c>
      <c r="H123" s="131">
        <f t="shared" si="1"/>
        <v>100</v>
      </c>
    </row>
    <row r="124" spans="1:8" ht="12.75" outlineLevel="3">
      <c r="A124" s="162">
        <v>114</v>
      </c>
      <c r="B124" s="116" t="s">
        <v>360</v>
      </c>
      <c r="C124" s="105" t="s">
        <v>825</v>
      </c>
      <c r="D124" s="105" t="s">
        <v>130</v>
      </c>
      <c r="E124" s="105" t="s">
        <v>131</v>
      </c>
      <c r="F124" s="108">
        <v>20012091.63</v>
      </c>
      <c r="G124" s="109">
        <v>19038041.09</v>
      </c>
      <c r="H124" s="131">
        <f t="shared" si="1"/>
        <v>95.13268998558948</v>
      </c>
    </row>
    <row r="125" spans="1:8" ht="25.5" outlineLevel="1">
      <c r="A125" s="161">
        <v>115</v>
      </c>
      <c r="B125" s="104" t="s">
        <v>286</v>
      </c>
      <c r="C125" s="105" t="s">
        <v>825</v>
      </c>
      <c r="D125" s="105" t="s">
        <v>538</v>
      </c>
      <c r="E125" s="105" t="s">
        <v>131</v>
      </c>
      <c r="F125" s="108">
        <v>13281389</v>
      </c>
      <c r="G125" s="109">
        <v>12406677.67</v>
      </c>
      <c r="H125" s="131">
        <f t="shared" si="1"/>
        <v>93.41400714940282</v>
      </c>
    </row>
    <row r="126" spans="1:8" ht="12.75" outlineLevel="2">
      <c r="A126" s="162">
        <v>116</v>
      </c>
      <c r="B126" s="104" t="s">
        <v>231</v>
      </c>
      <c r="C126" s="105" t="s">
        <v>825</v>
      </c>
      <c r="D126" s="105" t="s">
        <v>538</v>
      </c>
      <c r="E126" s="105" t="s">
        <v>822</v>
      </c>
      <c r="F126" s="108">
        <v>13281389</v>
      </c>
      <c r="G126" s="109">
        <v>12406677.67</v>
      </c>
      <c r="H126" s="131">
        <f t="shared" si="1"/>
        <v>93.41400714940282</v>
      </c>
    </row>
    <row r="127" spans="1:8" ht="51" customHeight="1" outlineLevel="2">
      <c r="A127" s="161">
        <v>117</v>
      </c>
      <c r="B127" s="104" t="s">
        <v>434</v>
      </c>
      <c r="C127" s="105" t="s">
        <v>825</v>
      </c>
      <c r="D127" s="105" t="s">
        <v>534</v>
      </c>
      <c r="E127" s="105" t="s">
        <v>131</v>
      </c>
      <c r="F127" s="108">
        <v>464568.25</v>
      </c>
      <c r="G127" s="109">
        <v>464568.25</v>
      </c>
      <c r="H127" s="131">
        <f t="shared" si="1"/>
        <v>100</v>
      </c>
    </row>
    <row r="128" spans="1:8" s="30" customFormat="1" ht="12.75" outlineLevel="3">
      <c r="A128" s="162">
        <v>118</v>
      </c>
      <c r="B128" s="104" t="s">
        <v>231</v>
      </c>
      <c r="C128" s="105" t="s">
        <v>825</v>
      </c>
      <c r="D128" s="105" t="s">
        <v>534</v>
      </c>
      <c r="E128" s="105" t="s">
        <v>822</v>
      </c>
      <c r="F128" s="108">
        <v>464568.25</v>
      </c>
      <c r="G128" s="109">
        <v>464568.25</v>
      </c>
      <c r="H128" s="131">
        <f t="shared" si="1"/>
        <v>100</v>
      </c>
    </row>
    <row r="129" spans="1:8" ht="12.75" outlineLevel="2">
      <c r="A129" s="161">
        <v>119</v>
      </c>
      <c r="B129" s="104" t="s">
        <v>361</v>
      </c>
      <c r="C129" s="105" t="s">
        <v>825</v>
      </c>
      <c r="D129" s="105" t="s">
        <v>826</v>
      </c>
      <c r="E129" s="105" t="s">
        <v>131</v>
      </c>
      <c r="F129" s="108">
        <v>2460962.5</v>
      </c>
      <c r="G129" s="109">
        <v>2394740.8</v>
      </c>
      <c r="H129" s="131">
        <f t="shared" si="1"/>
        <v>97.30911381217715</v>
      </c>
    </row>
    <row r="130" spans="1:8" ht="12.75" outlineLevel="3">
      <c r="A130" s="162">
        <v>120</v>
      </c>
      <c r="B130" s="104" t="s">
        <v>231</v>
      </c>
      <c r="C130" s="105" t="s">
        <v>825</v>
      </c>
      <c r="D130" s="105" t="s">
        <v>826</v>
      </c>
      <c r="E130" s="105" t="s">
        <v>822</v>
      </c>
      <c r="F130" s="108">
        <v>2460962.5</v>
      </c>
      <c r="G130" s="109">
        <v>2394740.8</v>
      </c>
      <c r="H130" s="131">
        <f t="shared" si="1"/>
        <v>97.30911381217715</v>
      </c>
    </row>
    <row r="131" spans="1:8" ht="12.75" outlineLevel="2">
      <c r="A131" s="161">
        <v>121</v>
      </c>
      <c r="B131" s="104" t="s">
        <v>362</v>
      </c>
      <c r="C131" s="105" t="s">
        <v>825</v>
      </c>
      <c r="D131" s="105" t="s">
        <v>827</v>
      </c>
      <c r="E131" s="105" t="s">
        <v>131</v>
      </c>
      <c r="F131" s="108">
        <v>3470044.35</v>
      </c>
      <c r="G131" s="109">
        <v>3470044.35</v>
      </c>
      <c r="H131" s="131">
        <f t="shared" si="1"/>
        <v>100</v>
      </c>
    </row>
    <row r="132" spans="1:8" s="37" customFormat="1" ht="12.75" outlineLevel="3">
      <c r="A132" s="162">
        <v>122</v>
      </c>
      <c r="B132" s="104" t="s">
        <v>231</v>
      </c>
      <c r="C132" s="105" t="s">
        <v>825</v>
      </c>
      <c r="D132" s="105" t="s">
        <v>827</v>
      </c>
      <c r="E132" s="105" t="s">
        <v>822</v>
      </c>
      <c r="F132" s="108">
        <v>3470044.35</v>
      </c>
      <c r="G132" s="109">
        <v>3470044.35</v>
      </c>
      <c r="H132" s="131">
        <f t="shared" si="1"/>
        <v>100</v>
      </c>
    </row>
    <row r="133" spans="1:8" ht="12.75">
      <c r="A133" s="161">
        <v>123</v>
      </c>
      <c r="B133" s="104" t="s">
        <v>363</v>
      </c>
      <c r="C133" s="105" t="s">
        <v>825</v>
      </c>
      <c r="D133" s="105" t="s">
        <v>141</v>
      </c>
      <c r="E133" s="105" t="s">
        <v>131</v>
      </c>
      <c r="F133" s="108">
        <v>25000</v>
      </c>
      <c r="G133" s="109">
        <v>25000</v>
      </c>
      <c r="H133" s="131">
        <f t="shared" si="1"/>
        <v>100</v>
      </c>
    </row>
    <row r="134" spans="1:8" ht="12.75" outlineLevel="1">
      <c r="A134" s="162">
        <v>124</v>
      </c>
      <c r="B134" s="104" t="s">
        <v>231</v>
      </c>
      <c r="C134" s="105" t="s">
        <v>825</v>
      </c>
      <c r="D134" s="105" t="s">
        <v>141</v>
      </c>
      <c r="E134" s="105" t="s">
        <v>822</v>
      </c>
      <c r="F134" s="108">
        <v>25000</v>
      </c>
      <c r="G134" s="109">
        <v>25000</v>
      </c>
      <c r="H134" s="131">
        <f t="shared" si="1"/>
        <v>100</v>
      </c>
    </row>
    <row r="135" spans="1:8" ht="12.75" outlineLevel="2">
      <c r="A135" s="161">
        <v>125</v>
      </c>
      <c r="B135" s="104" t="s">
        <v>364</v>
      </c>
      <c r="C135" s="105" t="s">
        <v>825</v>
      </c>
      <c r="D135" s="105" t="s">
        <v>142</v>
      </c>
      <c r="E135" s="105" t="s">
        <v>131</v>
      </c>
      <c r="F135" s="108">
        <v>21960.8</v>
      </c>
      <c r="G135" s="109">
        <v>19160.8</v>
      </c>
      <c r="H135" s="131">
        <f t="shared" si="1"/>
        <v>87.25000910713635</v>
      </c>
    </row>
    <row r="136" spans="1:8" ht="12.75" outlineLevel="3">
      <c r="A136" s="162">
        <v>126</v>
      </c>
      <c r="B136" s="104" t="s">
        <v>231</v>
      </c>
      <c r="C136" s="105" t="s">
        <v>825</v>
      </c>
      <c r="D136" s="105" t="s">
        <v>142</v>
      </c>
      <c r="E136" s="105" t="s">
        <v>822</v>
      </c>
      <c r="F136" s="108">
        <v>21960.8</v>
      </c>
      <c r="G136" s="109">
        <v>19160.8</v>
      </c>
      <c r="H136" s="131">
        <f t="shared" si="1"/>
        <v>87.25000910713635</v>
      </c>
    </row>
    <row r="137" spans="1:8" ht="12.75" outlineLevel="2">
      <c r="A137" s="161">
        <v>127</v>
      </c>
      <c r="B137" s="104" t="s">
        <v>365</v>
      </c>
      <c r="C137" s="105" t="s">
        <v>825</v>
      </c>
      <c r="D137" s="105" t="s">
        <v>828</v>
      </c>
      <c r="E137" s="105" t="s">
        <v>131</v>
      </c>
      <c r="F137" s="108">
        <v>288166.73</v>
      </c>
      <c r="G137" s="109">
        <v>257849.22</v>
      </c>
      <c r="H137" s="131">
        <f t="shared" si="1"/>
        <v>89.47917755807549</v>
      </c>
    </row>
    <row r="138" spans="1:8" ht="12.75" outlineLevel="3">
      <c r="A138" s="162">
        <v>128</v>
      </c>
      <c r="B138" s="104" t="s">
        <v>231</v>
      </c>
      <c r="C138" s="105" t="s">
        <v>825</v>
      </c>
      <c r="D138" s="105" t="s">
        <v>828</v>
      </c>
      <c r="E138" s="105" t="s">
        <v>822</v>
      </c>
      <c r="F138" s="108">
        <v>288166.73</v>
      </c>
      <c r="G138" s="109">
        <v>257849.22</v>
      </c>
      <c r="H138" s="131">
        <f t="shared" si="1"/>
        <v>89.47917755807549</v>
      </c>
    </row>
    <row r="139" spans="1:8" ht="12.75" outlineLevel="1">
      <c r="A139" s="161">
        <v>129</v>
      </c>
      <c r="B139" s="104" t="s">
        <v>245</v>
      </c>
      <c r="C139" s="105" t="s">
        <v>395</v>
      </c>
      <c r="D139" s="105" t="s">
        <v>130</v>
      </c>
      <c r="E139" s="105" t="s">
        <v>131</v>
      </c>
      <c r="F139" s="108">
        <v>1562265</v>
      </c>
      <c r="G139" s="109">
        <v>722430.58</v>
      </c>
      <c r="H139" s="131">
        <f t="shared" si="1"/>
        <v>46.242511993803866</v>
      </c>
    </row>
    <row r="140" spans="1:8" ht="12.75" outlineLevel="2">
      <c r="A140" s="162">
        <v>130</v>
      </c>
      <c r="B140" s="104" t="s">
        <v>366</v>
      </c>
      <c r="C140" s="105" t="s">
        <v>395</v>
      </c>
      <c r="D140" s="105" t="s">
        <v>543</v>
      </c>
      <c r="E140" s="105" t="s">
        <v>131</v>
      </c>
      <c r="F140" s="108">
        <v>64265</v>
      </c>
      <c r="G140" s="109">
        <v>63882.4</v>
      </c>
      <c r="H140" s="131">
        <f aca="true" t="shared" si="2" ref="H140:H203">G140/F140*100</f>
        <v>99.40465261028554</v>
      </c>
    </row>
    <row r="141" spans="1:8" ht="15.75" customHeight="1" outlineLevel="3">
      <c r="A141" s="161">
        <v>131</v>
      </c>
      <c r="B141" s="104" t="s">
        <v>272</v>
      </c>
      <c r="C141" s="105" t="s">
        <v>395</v>
      </c>
      <c r="D141" s="105" t="s">
        <v>543</v>
      </c>
      <c r="E141" s="105" t="s">
        <v>182</v>
      </c>
      <c r="F141" s="108">
        <v>64265</v>
      </c>
      <c r="G141" s="109">
        <v>63882.4</v>
      </c>
      <c r="H141" s="131">
        <f t="shared" si="2"/>
        <v>99.40465261028554</v>
      </c>
    </row>
    <row r="142" spans="1:8" ht="25.5" outlineLevel="1">
      <c r="A142" s="162">
        <v>132</v>
      </c>
      <c r="B142" s="104" t="s">
        <v>367</v>
      </c>
      <c r="C142" s="105" t="s">
        <v>395</v>
      </c>
      <c r="D142" s="105" t="s">
        <v>396</v>
      </c>
      <c r="E142" s="105" t="s">
        <v>131</v>
      </c>
      <c r="F142" s="108">
        <v>846000</v>
      </c>
      <c r="G142" s="109">
        <v>658548.18</v>
      </c>
      <c r="H142" s="131">
        <f t="shared" si="2"/>
        <v>77.84257446808512</v>
      </c>
    </row>
    <row r="143" spans="1:8" ht="15" customHeight="1" outlineLevel="2">
      <c r="A143" s="161">
        <v>133</v>
      </c>
      <c r="B143" s="104" t="s">
        <v>272</v>
      </c>
      <c r="C143" s="105" t="s">
        <v>395</v>
      </c>
      <c r="D143" s="105" t="s">
        <v>396</v>
      </c>
      <c r="E143" s="105" t="s">
        <v>182</v>
      </c>
      <c r="F143" s="108">
        <v>846000</v>
      </c>
      <c r="G143" s="109">
        <v>658548.18</v>
      </c>
      <c r="H143" s="131">
        <f t="shared" si="2"/>
        <v>77.84257446808512</v>
      </c>
    </row>
    <row r="144" spans="1:8" ht="12.75" outlineLevel="3">
      <c r="A144" s="162">
        <v>134</v>
      </c>
      <c r="B144" s="104" t="s">
        <v>244</v>
      </c>
      <c r="C144" s="105" t="s">
        <v>395</v>
      </c>
      <c r="D144" s="105" t="s">
        <v>899</v>
      </c>
      <c r="E144" s="105" t="s">
        <v>131</v>
      </c>
      <c r="F144" s="108">
        <v>652000</v>
      </c>
      <c r="G144" s="109">
        <v>0</v>
      </c>
      <c r="H144" s="131">
        <f t="shared" si="2"/>
        <v>0</v>
      </c>
    </row>
    <row r="145" spans="1:8" ht="14.25" customHeight="1" outlineLevel="1">
      <c r="A145" s="161">
        <v>135</v>
      </c>
      <c r="B145" s="104" t="s">
        <v>230</v>
      </c>
      <c r="C145" s="105" t="s">
        <v>395</v>
      </c>
      <c r="D145" s="105" t="s">
        <v>899</v>
      </c>
      <c r="E145" s="105" t="s">
        <v>192</v>
      </c>
      <c r="F145" s="108">
        <v>652000</v>
      </c>
      <c r="G145" s="109">
        <v>0</v>
      </c>
      <c r="H145" s="131">
        <f t="shared" si="2"/>
        <v>0</v>
      </c>
    </row>
    <row r="146" spans="1:8" ht="12.75" outlineLevel="2">
      <c r="A146" s="162">
        <v>136</v>
      </c>
      <c r="B146" s="116" t="s">
        <v>246</v>
      </c>
      <c r="C146" s="105" t="s">
        <v>137</v>
      </c>
      <c r="D146" s="105" t="s">
        <v>130</v>
      </c>
      <c r="E146" s="105" t="s">
        <v>131</v>
      </c>
      <c r="F146" s="108">
        <v>576000</v>
      </c>
      <c r="G146" s="109">
        <v>571975.4</v>
      </c>
      <c r="H146" s="131">
        <f t="shared" si="2"/>
        <v>99.30128472222222</v>
      </c>
    </row>
    <row r="147" spans="1:8" ht="15" customHeight="1" outlineLevel="3">
      <c r="A147" s="161">
        <v>137</v>
      </c>
      <c r="B147" s="116" t="s">
        <v>265</v>
      </c>
      <c r="C147" s="105" t="s">
        <v>397</v>
      </c>
      <c r="D147" s="105" t="s">
        <v>130</v>
      </c>
      <c r="E147" s="105" t="s">
        <v>131</v>
      </c>
      <c r="F147" s="108">
        <v>496000</v>
      </c>
      <c r="G147" s="109">
        <v>496000</v>
      </c>
      <c r="H147" s="131">
        <f t="shared" si="2"/>
        <v>100</v>
      </c>
    </row>
    <row r="148" spans="1:8" s="37" customFormat="1" ht="12.75" outlineLevel="2">
      <c r="A148" s="162">
        <v>138</v>
      </c>
      <c r="B148" s="104" t="s">
        <v>248</v>
      </c>
      <c r="C148" s="105" t="s">
        <v>397</v>
      </c>
      <c r="D148" s="105" t="s">
        <v>398</v>
      </c>
      <c r="E148" s="105" t="s">
        <v>131</v>
      </c>
      <c r="F148" s="108">
        <v>130900</v>
      </c>
      <c r="G148" s="109">
        <v>130900</v>
      </c>
      <c r="H148" s="131">
        <f t="shared" si="2"/>
        <v>100</v>
      </c>
    </row>
    <row r="149" spans="1:8" ht="12.75" outlineLevel="1">
      <c r="A149" s="161">
        <v>139</v>
      </c>
      <c r="B149" s="104" t="s">
        <v>231</v>
      </c>
      <c r="C149" s="105" t="s">
        <v>397</v>
      </c>
      <c r="D149" s="105" t="s">
        <v>398</v>
      </c>
      <c r="E149" s="105" t="s">
        <v>822</v>
      </c>
      <c r="F149" s="108">
        <v>130900</v>
      </c>
      <c r="G149" s="109">
        <v>130900</v>
      </c>
      <c r="H149" s="131">
        <f t="shared" si="2"/>
        <v>100</v>
      </c>
    </row>
    <row r="150" spans="1:8" ht="38.25" outlineLevel="2">
      <c r="A150" s="162">
        <v>140</v>
      </c>
      <c r="B150" s="104" t="s">
        <v>368</v>
      </c>
      <c r="C150" s="105" t="s">
        <v>397</v>
      </c>
      <c r="D150" s="105" t="s">
        <v>544</v>
      </c>
      <c r="E150" s="105" t="s">
        <v>131</v>
      </c>
      <c r="F150" s="108">
        <v>30000</v>
      </c>
      <c r="G150" s="109">
        <v>30000</v>
      </c>
      <c r="H150" s="131">
        <f t="shared" si="2"/>
        <v>100</v>
      </c>
    </row>
    <row r="151" spans="1:8" ht="12.75" outlineLevel="3">
      <c r="A151" s="161">
        <v>141</v>
      </c>
      <c r="B151" s="104" t="s">
        <v>230</v>
      </c>
      <c r="C151" s="105" t="s">
        <v>397</v>
      </c>
      <c r="D151" s="105" t="s">
        <v>544</v>
      </c>
      <c r="E151" s="105" t="s">
        <v>192</v>
      </c>
      <c r="F151" s="108">
        <v>30000</v>
      </c>
      <c r="G151" s="109">
        <v>30000</v>
      </c>
      <c r="H151" s="131">
        <f t="shared" si="2"/>
        <v>100</v>
      </c>
    </row>
    <row r="152" spans="1:8" ht="14.25" customHeight="1" outlineLevel="2">
      <c r="A152" s="162">
        <v>142</v>
      </c>
      <c r="B152" s="104" t="s">
        <v>264</v>
      </c>
      <c r="C152" s="105" t="s">
        <v>397</v>
      </c>
      <c r="D152" s="105" t="s">
        <v>199</v>
      </c>
      <c r="E152" s="105" t="s">
        <v>131</v>
      </c>
      <c r="F152" s="108">
        <v>335100</v>
      </c>
      <c r="G152" s="109">
        <v>335100</v>
      </c>
      <c r="H152" s="131">
        <f t="shared" si="2"/>
        <v>100</v>
      </c>
    </row>
    <row r="153" spans="1:8" ht="12.75" outlineLevel="3">
      <c r="A153" s="161">
        <v>143</v>
      </c>
      <c r="B153" s="104" t="s">
        <v>230</v>
      </c>
      <c r="C153" s="105" t="s">
        <v>397</v>
      </c>
      <c r="D153" s="105" t="s">
        <v>199</v>
      </c>
      <c r="E153" s="105" t="s">
        <v>192</v>
      </c>
      <c r="F153" s="108">
        <v>335100</v>
      </c>
      <c r="G153" s="109">
        <v>335100</v>
      </c>
      <c r="H153" s="131">
        <f t="shared" si="2"/>
        <v>100</v>
      </c>
    </row>
    <row r="154" spans="1:8" ht="12.75" outlineLevel="1">
      <c r="A154" s="162">
        <v>144</v>
      </c>
      <c r="B154" s="116" t="s">
        <v>247</v>
      </c>
      <c r="C154" s="105" t="s">
        <v>200</v>
      </c>
      <c r="D154" s="105" t="s">
        <v>130</v>
      </c>
      <c r="E154" s="105" t="s">
        <v>131</v>
      </c>
      <c r="F154" s="108">
        <v>80000</v>
      </c>
      <c r="G154" s="109">
        <v>75975.4</v>
      </c>
      <c r="H154" s="131">
        <f t="shared" si="2"/>
        <v>94.96924999999999</v>
      </c>
    </row>
    <row r="155" spans="1:8" ht="66.75" customHeight="1" outlineLevel="2">
      <c r="A155" s="161">
        <v>145</v>
      </c>
      <c r="B155" s="104" t="s">
        <v>437</v>
      </c>
      <c r="C155" s="105" t="s">
        <v>200</v>
      </c>
      <c r="D155" s="105" t="s">
        <v>201</v>
      </c>
      <c r="E155" s="105" t="s">
        <v>131</v>
      </c>
      <c r="F155" s="108">
        <v>80000</v>
      </c>
      <c r="G155" s="109">
        <v>75975.4</v>
      </c>
      <c r="H155" s="131">
        <f t="shared" si="2"/>
        <v>94.96924999999999</v>
      </c>
    </row>
    <row r="156" spans="1:8" ht="18" customHeight="1" outlineLevel="3">
      <c r="A156" s="162">
        <v>146</v>
      </c>
      <c r="B156" s="104" t="s">
        <v>248</v>
      </c>
      <c r="C156" s="105" t="s">
        <v>200</v>
      </c>
      <c r="D156" s="105" t="s">
        <v>201</v>
      </c>
      <c r="E156" s="105" t="s">
        <v>202</v>
      </c>
      <c r="F156" s="108">
        <v>80000</v>
      </c>
      <c r="G156" s="109">
        <v>75975.4</v>
      </c>
      <c r="H156" s="131">
        <f t="shared" si="2"/>
        <v>94.96924999999999</v>
      </c>
    </row>
    <row r="157" spans="1:8" s="25" customFormat="1" ht="12.75" outlineLevel="1">
      <c r="A157" s="161">
        <v>147</v>
      </c>
      <c r="B157" s="116" t="s">
        <v>255</v>
      </c>
      <c r="C157" s="105" t="s">
        <v>185</v>
      </c>
      <c r="D157" s="105" t="s">
        <v>130</v>
      </c>
      <c r="E157" s="105" t="s">
        <v>131</v>
      </c>
      <c r="F157" s="108">
        <v>304247278.64</v>
      </c>
      <c r="G157" s="109">
        <v>301030032.11</v>
      </c>
      <c r="H157" s="131">
        <f t="shared" si="2"/>
        <v>98.94255536339348</v>
      </c>
    </row>
    <row r="158" spans="1:8" ht="12.75" outlineLevel="2">
      <c r="A158" s="162">
        <v>148</v>
      </c>
      <c r="B158" s="116" t="s">
        <v>256</v>
      </c>
      <c r="C158" s="105" t="s">
        <v>812</v>
      </c>
      <c r="D158" s="105" t="s">
        <v>130</v>
      </c>
      <c r="E158" s="105" t="s">
        <v>131</v>
      </c>
      <c r="F158" s="108">
        <v>72328798.59</v>
      </c>
      <c r="G158" s="109">
        <v>72128493.77</v>
      </c>
      <c r="H158" s="131">
        <f t="shared" si="2"/>
        <v>99.72306353222395</v>
      </c>
    </row>
    <row r="159" spans="1:8" ht="12.75">
      <c r="A159" s="161">
        <v>149</v>
      </c>
      <c r="B159" s="104" t="s">
        <v>301</v>
      </c>
      <c r="C159" s="105" t="s">
        <v>812</v>
      </c>
      <c r="D159" s="105" t="s">
        <v>856</v>
      </c>
      <c r="E159" s="105" t="s">
        <v>131</v>
      </c>
      <c r="F159" s="108">
        <v>57467033.59</v>
      </c>
      <c r="G159" s="109">
        <v>57352504.07</v>
      </c>
      <c r="H159" s="131">
        <f t="shared" si="2"/>
        <v>99.80070396391586</v>
      </c>
    </row>
    <row r="160" spans="1:8" ht="15.75" customHeight="1">
      <c r="A160" s="162">
        <v>150</v>
      </c>
      <c r="B160" s="104" t="s">
        <v>272</v>
      </c>
      <c r="C160" s="105" t="s">
        <v>812</v>
      </c>
      <c r="D160" s="105" t="s">
        <v>856</v>
      </c>
      <c r="E160" s="105" t="s">
        <v>182</v>
      </c>
      <c r="F160" s="108">
        <v>57467033.59</v>
      </c>
      <c r="G160" s="109">
        <v>57352504.07</v>
      </c>
      <c r="H160" s="131">
        <f t="shared" si="2"/>
        <v>99.80070396391586</v>
      </c>
    </row>
    <row r="161" spans="1:8" ht="51">
      <c r="A161" s="161">
        <v>151</v>
      </c>
      <c r="B161" s="104" t="s">
        <v>369</v>
      </c>
      <c r="C161" s="105" t="s">
        <v>812</v>
      </c>
      <c r="D161" s="105" t="s">
        <v>546</v>
      </c>
      <c r="E161" s="105" t="s">
        <v>131</v>
      </c>
      <c r="F161" s="108">
        <v>322642</v>
      </c>
      <c r="G161" s="109">
        <v>322642</v>
      </c>
      <c r="H161" s="131">
        <f t="shared" si="2"/>
        <v>100</v>
      </c>
    </row>
    <row r="162" spans="1:8" ht="12.75">
      <c r="A162" s="162">
        <v>152</v>
      </c>
      <c r="B162" s="104" t="s">
        <v>272</v>
      </c>
      <c r="C162" s="105" t="s">
        <v>812</v>
      </c>
      <c r="D162" s="105" t="s">
        <v>546</v>
      </c>
      <c r="E162" s="105" t="s">
        <v>182</v>
      </c>
      <c r="F162" s="108">
        <v>322642</v>
      </c>
      <c r="G162" s="109">
        <v>322642</v>
      </c>
      <c r="H162" s="131">
        <f t="shared" si="2"/>
        <v>100</v>
      </c>
    </row>
    <row r="163" spans="1:8" ht="51">
      <c r="A163" s="161">
        <v>153</v>
      </c>
      <c r="B163" s="104" t="s">
        <v>438</v>
      </c>
      <c r="C163" s="105" t="s">
        <v>812</v>
      </c>
      <c r="D163" s="105" t="s">
        <v>520</v>
      </c>
      <c r="E163" s="105" t="s">
        <v>131</v>
      </c>
      <c r="F163" s="108">
        <v>134000</v>
      </c>
      <c r="G163" s="109">
        <v>49470</v>
      </c>
      <c r="H163" s="131">
        <f t="shared" si="2"/>
        <v>36.917910447761194</v>
      </c>
    </row>
    <row r="164" spans="1:8" ht="12.75">
      <c r="A164" s="162">
        <v>154</v>
      </c>
      <c r="B164" s="104" t="s">
        <v>272</v>
      </c>
      <c r="C164" s="105" t="s">
        <v>812</v>
      </c>
      <c r="D164" s="105" t="s">
        <v>520</v>
      </c>
      <c r="E164" s="105" t="s">
        <v>182</v>
      </c>
      <c r="F164" s="108">
        <v>134000</v>
      </c>
      <c r="G164" s="109">
        <v>49470</v>
      </c>
      <c r="H164" s="131">
        <f t="shared" si="2"/>
        <v>36.917910447761194</v>
      </c>
    </row>
    <row r="165" spans="1:8" ht="52.5" customHeight="1">
      <c r="A165" s="161">
        <v>155</v>
      </c>
      <c r="B165" s="104" t="s">
        <v>434</v>
      </c>
      <c r="C165" s="105" t="s">
        <v>812</v>
      </c>
      <c r="D165" s="105" t="s">
        <v>534</v>
      </c>
      <c r="E165" s="105" t="s">
        <v>131</v>
      </c>
      <c r="F165" s="108">
        <v>5721280</v>
      </c>
      <c r="G165" s="109">
        <v>5721280</v>
      </c>
      <c r="H165" s="131">
        <f t="shared" si="2"/>
        <v>100</v>
      </c>
    </row>
    <row r="166" spans="1:8" ht="12.75">
      <c r="A166" s="162">
        <v>156</v>
      </c>
      <c r="B166" s="104" t="s">
        <v>272</v>
      </c>
      <c r="C166" s="105" t="s">
        <v>812</v>
      </c>
      <c r="D166" s="105" t="s">
        <v>534</v>
      </c>
      <c r="E166" s="105" t="s">
        <v>182</v>
      </c>
      <c r="F166" s="108">
        <v>5721280</v>
      </c>
      <c r="G166" s="109">
        <v>5721280</v>
      </c>
      <c r="H166" s="131">
        <f t="shared" si="2"/>
        <v>100</v>
      </c>
    </row>
    <row r="167" spans="1:8" ht="76.5">
      <c r="A167" s="161">
        <v>157</v>
      </c>
      <c r="B167" s="104" t="s">
        <v>371</v>
      </c>
      <c r="C167" s="105" t="s">
        <v>812</v>
      </c>
      <c r="D167" s="105" t="s">
        <v>796</v>
      </c>
      <c r="E167" s="105" t="s">
        <v>131</v>
      </c>
      <c r="F167" s="108">
        <v>4320000</v>
      </c>
      <c r="G167" s="109">
        <v>4319366.13</v>
      </c>
      <c r="H167" s="131">
        <f t="shared" si="2"/>
        <v>99.98532708333333</v>
      </c>
    </row>
    <row r="168" spans="1:8" ht="14.25" customHeight="1">
      <c r="A168" s="162">
        <v>158</v>
      </c>
      <c r="B168" s="104" t="s">
        <v>272</v>
      </c>
      <c r="C168" s="105" t="s">
        <v>812</v>
      </c>
      <c r="D168" s="105" t="s">
        <v>796</v>
      </c>
      <c r="E168" s="105" t="s">
        <v>182</v>
      </c>
      <c r="F168" s="108">
        <v>4320000</v>
      </c>
      <c r="G168" s="109">
        <v>4319366.13</v>
      </c>
      <c r="H168" s="131">
        <f t="shared" si="2"/>
        <v>99.98532708333333</v>
      </c>
    </row>
    <row r="169" spans="1:8" ht="51">
      <c r="A169" s="161">
        <v>159</v>
      </c>
      <c r="B169" s="104" t="s">
        <v>439</v>
      </c>
      <c r="C169" s="105" t="s">
        <v>812</v>
      </c>
      <c r="D169" s="105" t="s">
        <v>797</v>
      </c>
      <c r="E169" s="105" t="s">
        <v>131</v>
      </c>
      <c r="F169" s="108">
        <v>2927000</v>
      </c>
      <c r="G169" s="109">
        <v>2927000</v>
      </c>
      <c r="H169" s="131">
        <f t="shared" si="2"/>
        <v>100</v>
      </c>
    </row>
    <row r="170" spans="1:8" ht="12.75">
      <c r="A170" s="162">
        <v>160</v>
      </c>
      <c r="B170" s="104" t="s">
        <v>272</v>
      </c>
      <c r="C170" s="105" t="s">
        <v>812</v>
      </c>
      <c r="D170" s="105" t="s">
        <v>797</v>
      </c>
      <c r="E170" s="105" t="s">
        <v>182</v>
      </c>
      <c r="F170" s="108">
        <v>2927000</v>
      </c>
      <c r="G170" s="109">
        <v>2927000</v>
      </c>
      <c r="H170" s="131">
        <f t="shared" si="2"/>
        <v>100</v>
      </c>
    </row>
    <row r="171" spans="1:8" ht="15" customHeight="1">
      <c r="A171" s="161">
        <v>161</v>
      </c>
      <c r="B171" s="104" t="s">
        <v>254</v>
      </c>
      <c r="C171" s="105" t="s">
        <v>812</v>
      </c>
      <c r="D171" s="105" t="s">
        <v>203</v>
      </c>
      <c r="E171" s="105" t="s">
        <v>131</v>
      </c>
      <c r="F171" s="108">
        <v>181843</v>
      </c>
      <c r="G171" s="109">
        <v>181803</v>
      </c>
      <c r="H171" s="131">
        <f t="shared" si="2"/>
        <v>99.97800300259014</v>
      </c>
    </row>
    <row r="172" spans="1:8" ht="12.75">
      <c r="A172" s="162">
        <v>162</v>
      </c>
      <c r="B172" s="104" t="s">
        <v>231</v>
      </c>
      <c r="C172" s="105" t="s">
        <v>812</v>
      </c>
      <c r="D172" s="105" t="s">
        <v>203</v>
      </c>
      <c r="E172" s="105" t="s">
        <v>822</v>
      </c>
      <c r="F172" s="108">
        <v>181843</v>
      </c>
      <c r="G172" s="109">
        <v>181803</v>
      </c>
      <c r="H172" s="131">
        <f t="shared" si="2"/>
        <v>99.97800300259014</v>
      </c>
    </row>
    <row r="173" spans="1:8" ht="25.5">
      <c r="A173" s="161">
        <v>163</v>
      </c>
      <c r="B173" s="104" t="s">
        <v>271</v>
      </c>
      <c r="C173" s="105" t="s">
        <v>812</v>
      </c>
      <c r="D173" s="105" t="s">
        <v>798</v>
      </c>
      <c r="E173" s="105" t="s">
        <v>131</v>
      </c>
      <c r="F173" s="108">
        <v>1255000</v>
      </c>
      <c r="G173" s="109">
        <v>1254428.57</v>
      </c>
      <c r="H173" s="131">
        <f t="shared" si="2"/>
        <v>99.95446772908367</v>
      </c>
    </row>
    <row r="174" spans="1:8" ht="14.25" customHeight="1">
      <c r="A174" s="162">
        <v>164</v>
      </c>
      <c r="B174" s="104" t="s">
        <v>272</v>
      </c>
      <c r="C174" s="105" t="s">
        <v>812</v>
      </c>
      <c r="D174" s="105" t="s">
        <v>798</v>
      </c>
      <c r="E174" s="105" t="s">
        <v>182</v>
      </c>
      <c r="F174" s="108">
        <v>1255000</v>
      </c>
      <c r="G174" s="109">
        <v>1254428.57</v>
      </c>
      <c r="H174" s="131">
        <f t="shared" si="2"/>
        <v>99.95446772908367</v>
      </c>
    </row>
    <row r="175" spans="1:8" ht="12.75">
      <c r="A175" s="161">
        <v>165</v>
      </c>
      <c r="B175" s="116" t="s">
        <v>273</v>
      </c>
      <c r="C175" s="105" t="s">
        <v>135</v>
      </c>
      <c r="D175" s="105" t="s">
        <v>130</v>
      </c>
      <c r="E175" s="105" t="s">
        <v>131</v>
      </c>
      <c r="F175" s="108">
        <v>223100992.1</v>
      </c>
      <c r="G175" s="109">
        <v>220228115.83</v>
      </c>
      <c r="H175" s="131">
        <f t="shared" si="2"/>
        <v>98.71229785087093</v>
      </c>
    </row>
    <row r="176" spans="1:8" ht="25.5">
      <c r="A176" s="162">
        <v>166</v>
      </c>
      <c r="B176" s="104" t="s">
        <v>286</v>
      </c>
      <c r="C176" s="105" t="s">
        <v>135</v>
      </c>
      <c r="D176" s="105" t="s">
        <v>538</v>
      </c>
      <c r="E176" s="105" t="s">
        <v>131</v>
      </c>
      <c r="F176" s="108">
        <v>5096559</v>
      </c>
      <c r="G176" s="109">
        <v>4931639</v>
      </c>
      <c r="H176" s="131">
        <f t="shared" si="2"/>
        <v>96.7640912231174</v>
      </c>
    </row>
    <row r="177" spans="1:8" ht="12.75">
      <c r="A177" s="161">
        <v>167</v>
      </c>
      <c r="B177" s="104" t="s">
        <v>272</v>
      </c>
      <c r="C177" s="105" t="s">
        <v>135</v>
      </c>
      <c r="D177" s="105" t="s">
        <v>538</v>
      </c>
      <c r="E177" s="105" t="s">
        <v>182</v>
      </c>
      <c r="F177" s="108">
        <v>5096559</v>
      </c>
      <c r="G177" s="109">
        <v>4931639</v>
      </c>
      <c r="H177" s="131">
        <f t="shared" si="2"/>
        <v>96.7640912231174</v>
      </c>
    </row>
    <row r="178" spans="1:8" ht="12.75">
      <c r="A178" s="162">
        <v>168</v>
      </c>
      <c r="B178" s="104" t="s">
        <v>301</v>
      </c>
      <c r="C178" s="105" t="s">
        <v>135</v>
      </c>
      <c r="D178" s="105" t="s">
        <v>857</v>
      </c>
      <c r="E178" s="105" t="s">
        <v>131</v>
      </c>
      <c r="F178" s="108">
        <v>16407495.41</v>
      </c>
      <c r="G178" s="109">
        <v>16145505.25</v>
      </c>
      <c r="H178" s="131">
        <f t="shared" si="2"/>
        <v>98.403228808217</v>
      </c>
    </row>
    <row r="179" spans="1:8" ht="12.75">
      <c r="A179" s="161">
        <v>169</v>
      </c>
      <c r="B179" s="104" t="s">
        <v>272</v>
      </c>
      <c r="C179" s="105" t="s">
        <v>135</v>
      </c>
      <c r="D179" s="105" t="s">
        <v>857</v>
      </c>
      <c r="E179" s="105" t="s">
        <v>182</v>
      </c>
      <c r="F179" s="108">
        <v>16407495.41</v>
      </c>
      <c r="G179" s="109">
        <v>16145505.25</v>
      </c>
      <c r="H179" s="131">
        <f t="shared" si="2"/>
        <v>98.403228808217</v>
      </c>
    </row>
    <row r="180" spans="1:8" ht="12.75">
      <c r="A180" s="162">
        <v>170</v>
      </c>
      <c r="B180" s="104" t="s">
        <v>301</v>
      </c>
      <c r="C180" s="105" t="s">
        <v>135</v>
      </c>
      <c r="D180" s="105" t="s">
        <v>858</v>
      </c>
      <c r="E180" s="105" t="s">
        <v>131</v>
      </c>
      <c r="F180" s="108">
        <v>19571194</v>
      </c>
      <c r="G180" s="109">
        <v>19548315.73</v>
      </c>
      <c r="H180" s="131">
        <f t="shared" si="2"/>
        <v>99.8831023288615</v>
      </c>
    </row>
    <row r="181" spans="1:8" ht="12.75">
      <c r="A181" s="161">
        <v>171</v>
      </c>
      <c r="B181" s="104" t="s">
        <v>272</v>
      </c>
      <c r="C181" s="105" t="s">
        <v>135</v>
      </c>
      <c r="D181" s="105" t="s">
        <v>858</v>
      </c>
      <c r="E181" s="105" t="s">
        <v>182</v>
      </c>
      <c r="F181" s="108">
        <v>19571194</v>
      </c>
      <c r="G181" s="109">
        <v>19548315.73</v>
      </c>
      <c r="H181" s="131">
        <f t="shared" si="2"/>
        <v>99.8831023288615</v>
      </c>
    </row>
    <row r="182" spans="1:8" ht="17.25" customHeight="1">
      <c r="A182" s="162">
        <v>172</v>
      </c>
      <c r="B182" s="104" t="s">
        <v>373</v>
      </c>
      <c r="C182" s="105" t="s">
        <v>135</v>
      </c>
      <c r="D182" s="105" t="s">
        <v>799</v>
      </c>
      <c r="E182" s="105" t="s">
        <v>131</v>
      </c>
      <c r="F182" s="108">
        <v>3867200</v>
      </c>
      <c r="G182" s="109">
        <v>3662695.56</v>
      </c>
      <c r="H182" s="131">
        <f t="shared" si="2"/>
        <v>94.7118214729003</v>
      </c>
    </row>
    <row r="183" spans="1:8" s="37" customFormat="1" ht="12.75">
      <c r="A183" s="161">
        <v>173</v>
      </c>
      <c r="B183" s="104" t="s">
        <v>272</v>
      </c>
      <c r="C183" s="105" t="s">
        <v>135</v>
      </c>
      <c r="D183" s="105" t="s">
        <v>799</v>
      </c>
      <c r="E183" s="105" t="s">
        <v>182</v>
      </c>
      <c r="F183" s="108">
        <v>3867200</v>
      </c>
      <c r="G183" s="109">
        <v>3662695.56</v>
      </c>
      <c r="H183" s="131">
        <f t="shared" si="2"/>
        <v>94.7118214729003</v>
      </c>
    </row>
    <row r="184" spans="1:8" s="30" customFormat="1" ht="38.25">
      <c r="A184" s="162">
        <v>174</v>
      </c>
      <c r="B184" s="104" t="s">
        <v>374</v>
      </c>
      <c r="C184" s="105" t="s">
        <v>135</v>
      </c>
      <c r="D184" s="105" t="s">
        <v>868</v>
      </c>
      <c r="E184" s="105" t="s">
        <v>131</v>
      </c>
      <c r="F184" s="108">
        <v>14513000</v>
      </c>
      <c r="G184" s="109">
        <v>12442271.49</v>
      </c>
      <c r="H184" s="131">
        <f t="shared" si="2"/>
        <v>85.73190580858541</v>
      </c>
    </row>
    <row r="185" spans="1:8" ht="12.75">
      <c r="A185" s="161">
        <v>175</v>
      </c>
      <c r="B185" s="104" t="s">
        <v>272</v>
      </c>
      <c r="C185" s="105" t="s">
        <v>135</v>
      </c>
      <c r="D185" s="105" t="s">
        <v>868</v>
      </c>
      <c r="E185" s="105" t="s">
        <v>182</v>
      </c>
      <c r="F185" s="108">
        <v>14513000</v>
      </c>
      <c r="G185" s="109">
        <v>12442271.49</v>
      </c>
      <c r="H185" s="131">
        <f t="shared" si="2"/>
        <v>85.73190580858541</v>
      </c>
    </row>
    <row r="186" spans="1:8" ht="51">
      <c r="A186" s="162">
        <v>176</v>
      </c>
      <c r="B186" s="104" t="s">
        <v>369</v>
      </c>
      <c r="C186" s="105" t="s">
        <v>135</v>
      </c>
      <c r="D186" s="105" t="s">
        <v>546</v>
      </c>
      <c r="E186" s="105" t="s">
        <v>131</v>
      </c>
      <c r="F186" s="108">
        <v>126358</v>
      </c>
      <c r="G186" s="109">
        <v>126358</v>
      </c>
      <c r="H186" s="131">
        <f t="shared" si="2"/>
        <v>100</v>
      </c>
    </row>
    <row r="187" spans="1:8" ht="12.75">
      <c r="A187" s="161">
        <v>177</v>
      </c>
      <c r="B187" s="104" t="s">
        <v>272</v>
      </c>
      <c r="C187" s="105" t="s">
        <v>135</v>
      </c>
      <c r="D187" s="105" t="s">
        <v>546</v>
      </c>
      <c r="E187" s="105" t="s">
        <v>182</v>
      </c>
      <c r="F187" s="108">
        <v>126358</v>
      </c>
      <c r="G187" s="109">
        <v>126358</v>
      </c>
      <c r="H187" s="131">
        <f t="shared" si="2"/>
        <v>100</v>
      </c>
    </row>
    <row r="188" spans="1:8" ht="128.25" customHeight="1">
      <c r="A188" s="162">
        <v>178</v>
      </c>
      <c r="B188" s="104" t="s">
        <v>375</v>
      </c>
      <c r="C188" s="105" t="s">
        <v>135</v>
      </c>
      <c r="D188" s="105" t="s">
        <v>869</v>
      </c>
      <c r="E188" s="105" t="s">
        <v>131</v>
      </c>
      <c r="F188" s="108">
        <v>149273000</v>
      </c>
      <c r="G188" s="109">
        <v>149125145.11</v>
      </c>
      <c r="H188" s="131">
        <f t="shared" si="2"/>
        <v>99.90095001105358</v>
      </c>
    </row>
    <row r="189" spans="1:8" ht="12.75">
      <c r="A189" s="161">
        <v>179</v>
      </c>
      <c r="B189" s="104" t="s">
        <v>272</v>
      </c>
      <c r="C189" s="105" t="s">
        <v>135</v>
      </c>
      <c r="D189" s="105" t="s">
        <v>869</v>
      </c>
      <c r="E189" s="105" t="s">
        <v>182</v>
      </c>
      <c r="F189" s="108">
        <v>149273000</v>
      </c>
      <c r="G189" s="109">
        <v>149125145.11</v>
      </c>
      <c r="H189" s="131">
        <f t="shared" si="2"/>
        <v>99.90095001105358</v>
      </c>
    </row>
    <row r="190" spans="1:8" ht="78.75" customHeight="1">
      <c r="A190" s="162">
        <v>180</v>
      </c>
      <c r="B190" s="104" t="s">
        <v>440</v>
      </c>
      <c r="C190" s="105" t="s">
        <v>135</v>
      </c>
      <c r="D190" s="105" t="s">
        <v>521</v>
      </c>
      <c r="E190" s="105" t="s">
        <v>131</v>
      </c>
      <c r="F190" s="108">
        <v>52000</v>
      </c>
      <c r="G190" s="109">
        <v>52000</v>
      </c>
      <c r="H190" s="131">
        <f t="shared" si="2"/>
        <v>100</v>
      </c>
    </row>
    <row r="191" spans="1:8" ht="12.75">
      <c r="A191" s="161">
        <v>181</v>
      </c>
      <c r="B191" s="104" t="s">
        <v>272</v>
      </c>
      <c r="C191" s="105" t="s">
        <v>135</v>
      </c>
      <c r="D191" s="105" t="s">
        <v>521</v>
      </c>
      <c r="E191" s="105" t="s">
        <v>182</v>
      </c>
      <c r="F191" s="108">
        <v>52000</v>
      </c>
      <c r="G191" s="109">
        <v>52000</v>
      </c>
      <c r="H191" s="131">
        <f t="shared" si="2"/>
        <v>100</v>
      </c>
    </row>
    <row r="192" spans="1:8" ht="55.5" customHeight="1">
      <c r="A192" s="162">
        <v>182</v>
      </c>
      <c r="B192" s="104" t="s">
        <v>441</v>
      </c>
      <c r="C192" s="105" t="s">
        <v>135</v>
      </c>
      <c r="D192" s="105" t="s">
        <v>534</v>
      </c>
      <c r="E192" s="105" t="s">
        <v>131</v>
      </c>
      <c r="F192" s="108">
        <v>14194185.69</v>
      </c>
      <c r="G192" s="109">
        <v>14194185.69</v>
      </c>
      <c r="H192" s="131">
        <f t="shared" si="2"/>
        <v>100</v>
      </c>
    </row>
    <row r="193" spans="1:8" ht="12.75">
      <c r="A193" s="161">
        <v>183</v>
      </c>
      <c r="B193" s="104" t="s">
        <v>272</v>
      </c>
      <c r="C193" s="105" t="s">
        <v>135</v>
      </c>
      <c r="D193" s="105" t="s">
        <v>534</v>
      </c>
      <c r="E193" s="105" t="s">
        <v>182</v>
      </c>
      <c r="F193" s="108">
        <v>14194185.69</v>
      </c>
      <c r="G193" s="109">
        <v>14194185.69</v>
      </c>
      <c r="H193" s="131">
        <f t="shared" si="2"/>
        <v>100</v>
      </c>
    </row>
    <row r="194" spans="1:8" ht="12.75">
      <c r="A194" s="162">
        <v>184</v>
      </c>
      <c r="B194" s="116" t="s">
        <v>376</v>
      </c>
      <c r="C194" s="105" t="s">
        <v>399</v>
      </c>
      <c r="D194" s="105" t="s">
        <v>130</v>
      </c>
      <c r="E194" s="105" t="s">
        <v>131</v>
      </c>
      <c r="F194" s="108">
        <v>1550813</v>
      </c>
      <c r="G194" s="109">
        <v>1541460.74</v>
      </c>
      <c r="H194" s="131">
        <f t="shared" si="2"/>
        <v>99.39694469932867</v>
      </c>
    </row>
    <row r="195" spans="1:8" ht="12.75">
      <c r="A195" s="161">
        <v>185</v>
      </c>
      <c r="B195" s="104" t="s">
        <v>277</v>
      </c>
      <c r="C195" s="105" t="s">
        <v>399</v>
      </c>
      <c r="D195" s="105" t="s">
        <v>102</v>
      </c>
      <c r="E195" s="105" t="s">
        <v>131</v>
      </c>
      <c r="F195" s="108">
        <v>362178</v>
      </c>
      <c r="G195" s="109">
        <v>362062.4</v>
      </c>
      <c r="H195" s="131">
        <f t="shared" si="2"/>
        <v>99.96808199283225</v>
      </c>
    </row>
    <row r="196" spans="1:8" ht="12.75">
      <c r="A196" s="162">
        <v>186</v>
      </c>
      <c r="B196" s="104" t="s">
        <v>231</v>
      </c>
      <c r="C196" s="105" t="s">
        <v>399</v>
      </c>
      <c r="D196" s="105" t="s">
        <v>102</v>
      </c>
      <c r="E196" s="105" t="s">
        <v>822</v>
      </c>
      <c r="F196" s="108">
        <v>362178</v>
      </c>
      <c r="G196" s="109">
        <v>362062.4</v>
      </c>
      <c r="H196" s="131">
        <f t="shared" si="2"/>
        <v>99.96808199283225</v>
      </c>
    </row>
    <row r="197" spans="1:8" ht="16.5" customHeight="1">
      <c r="A197" s="161">
        <v>187</v>
      </c>
      <c r="B197" s="104" t="s">
        <v>301</v>
      </c>
      <c r="C197" s="105" t="s">
        <v>399</v>
      </c>
      <c r="D197" s="105" t="s">
        <v>522</v>
      </c>
      <c r="E197" s="105" t="s">
        <v>131</v>
      </c>
      <c r="F197" s="108">
        <v>1188635</v>
      </c>
      <c r="G197" s="109">
        <v>1179398.34</v>
      </c>
      <c r="H197" s="131">
        <f t="shared" si="2"/>
        <v>99.2229187261018</v>
      </c>
    </row>
    <row r="198" spans="1:8" ht="12.75">
      <c r="A198" s="162">
        <v>188</v>
      </c>
      <c r="B198" s="104" t="s">
        <v>272</v>
      </c>
      <c r="C198" s="105" t="s">
        <v>399</v>
      </c>
      <c r="D198" s="105" t="s">
        <v>522</v>
      </c>
      <c r="E198" s="105" t="s">
        <v>182</v>
      </c>
      <c r="F198" s="108">
        <v>1188635</v>
      </c>
      <c r="G198" s="109">
        <v>1179398.34</v>
      </c>
      <c r="H198" s="131">
        <f t="shared" si="2"/>
        <v>99.2229187261018</v>
      </c>
    </row>
    <row r="199" spans="1:8" ht="12.75">
      <c r="A199" s="161">
        <v>189</v>
      </c>
      <c r="B199" s="116" t="s">
        <v>377</v>
      </c>
      <c r="C199" s="105" t="s">
        <v>859</v>
      </c>
      <c r="D199" s="105" t="s">
        <v>130</v>
      </c>
      <c r="E199" s="105" t="s">
        <v>131</v>
      </c>
      <c r="F199" s="108">
        <v>7266674.95</v>
      </c>
      <c r="G199" s="109">
        <v>7131961.77</v>
      </c>
      <c r="H199" s="131">
        <f t="shared" si="2"/>
        <v>98.14615101230034</v>
      </c>
    </row>
    <row r="200" spans="1:8" ht="15.75" customHeight="1">
      <c r="A200" s="162">
        <v>190</v>
      </c>
      <c r="B200" s="104" t="s">
        <v>277</v>
      </c>
      <c r="C200" s="105" t="s">
        <v>859</v>
      </c>
      <c r="D200" s="105" t="s">
        <v>102</v>
      </c>
      <c r="E200" s="105" t="s">
        <v>131</v>
      </c>
      <c r="F200" s="108">
        <v>1546866</v>
      </c>
      <c r="G200" s="109">
        <v>1536821.61</v>
      </c>
      <c r="H200" s="131">
        <f t="shared" si="2"/>
        <v>99.35066191900269</v>
      </c>
    </row>
    <row r="201" spans="1:8" ht="12.75">
      <c r="A201" s="161">
        <v>191</v>
      </c>
      <c r="B201" s="104" t="s">
        <v>231</v>
      </c>
      <c r="C201" s="105" t="s">
        <v>859</v>
      </c>
      <c r="D201" s="105" t="s">
        <v>102</v>
      </c>
      <c r="E201" s="105" t="s">
        <v>822</v>
      </c>
      <c r="F201" s="108">
        <v>1546866</v>
      </c>
      <c r="G201" s="109">
        <v>1536821.61</v>
      </c>
      <c r="H201" s="131">
        <f t="shared" si="2"/>
        <v>99.35066191900269</v>
      </c>
    </row>
    <row r="202" spans="1:8" ht="38.25">
      <c r="A202" s="162">
        <v>192</v>
      </c>
      <c r="B202" s="104" t="s">
        <v>378</v>
      </c>
      <c r="C202" s="105" t="s">
        <v>859</v>
      </c>
      <c r="D202" s="105" t="s">
        <v>902</v>
      </c>
      <c r="E202" s="105" t="s">
        <v>131</v>
      </c>
      <c r="F202" s="108">
        <v>484661</v>
      </c>
      <c r="G202" s="109">
        <v>484661</v>
      </c>
      <c r="H202" s="131">
        <f t="shared" si="2"/>
        <v>100</v>
      </c>
    </row>
    <row r="203" spans="1:8" ht="12.75">
      <c r="A203" s="161">
        <v>193</v>
      </c>
      <c r="B203" s="104" t="s">
        <v>289</v>
      </c>
      <c r="C203" s="105" t="s">
        <v>859</v>
      </c>
      <c r="D203" s="105" t="s">
        <v>902</v>
      </c>
      <c r="E203" s="105" t="s">
        <v>20</v>
      </c>
      <c r="F203" s="108">
        <v>484661</v>
      </c>
      <c r="G203" s="109">
        <v>484661</v>
      </c>
      <c r="H203" s="131">
        <f t="shared" si="2"/>
        <v>100</v>
      </c>
    </row>
    <row r="204" spans="1:8" ht="12.75">
      <c r="A204" s="162">
        <v>194</v>
      </c>
      <c r="B204" s="104" t="s">
        <v>301</v>
      </c>
      <c r="C204" s="105" t="s">
        <v>859</v>
      </c>
      <c r="D204" s="105" t="s">
        <v>855</v>
      </c>
      <c r="E204" s="105" t="s">
        <v>131</v>
      </c>
      <c r="F204" s="108">
        <v>5162267</v>
      </c>
      <c r="G204" s="109">
        <v>5037598.21</v>
      </c>
      <c r="H204" s="131">
        <f aca="true" t="shared" si="3" ref="H204:H265">G204/F204*100</f>
        <v>97.58499918737252</v>
      </c>
    </row>
    <row r="205" spans="1:8" ht="12.75">
      <c r="A205" s="161">
        <v>195</v>
      </c>
      <c r="B205" s="104" t="s">
        <v>272</v>
      </c>
      <c r="C205" s="105" t="s">
        <v>859</v>
      </c>
      <c r="D205" s="105" t="s">
        <v>855</v>
      </c>
      <c r="E205" s="105" t="s">
        <v>182</v>
      </c>
      <c r="F205" s="108">
        <v>5162267</v>
      </c>
      <c r="G205" s="109">
        <v>5037598.21</v>
      </c>
      <c r="H205" s="131">
        <f t="shared" si="3"/>
        <v>97.58499918737252</v>
      </c>
    </row>
    <row r="206" spans="1:8" ht="52.5" customHeight="1">
      <c r="A206" s="162">
        <v>196</v>
      </c>
      <c r="B206" s="104" t="s">
        <v>434</v>
      </c>
      <c r="C206" s="105" t="s">
        <v>859</v>
      </c>
      <c r="D206" s="105" t="s">
        <v>534</v>
      </c>
      <c r="E206" s="105" t="s">
        <v>131</v>
      </c>
      <c r="F206" s="108">
        <v>72880.95</v>
      </c>
      <c r="G206" s="109">
        <v>72880.95</v>
      </c>
      <c r="H206" s="131">
        <f t="shared" si="3"/>
        <v>100</v>
      </c>
    </row>
    <row r="207" spans="1:8" ht="12.75">
      <c r="A207" s="161">
        <v>197</v>
      </c>
      <c r="B207" s="104" t="s">
        <v>272</v>
      </c>
      <c r="C207" s="105" t="s">
        <v>859</v>
      </c>
      <c r="D207" s="105" t="s">
        <v>534</v>
      </c>
      <c r="E207" s="105" t="s">
        <v>182</v>
      </c>
      <c r="F207" s="108">
        <v>72880.95</v>
      </c>
      <c r="G207" s="109">
        <v>72880.95</v>
      </c>
      <c r="H207" s="131">
        <f t="shared" si="3"/>
        <v>100</v>
      </c>
    </row>
    <row r="208" spans="1:8" ht="25.5">
      <c r="A208" s="162">
        <v>198</v>
      </c>
      <c r="B208" s="116" t="s">
        <v>379</v>
      </c>
      <c r="C208" s="105" t="s">
        <v>138</v>
      </c>
      <c r="D208" s="105" t="s">
        <v>130</v>
      </c>
      <c r="E208" s="105" t="s">
        <v>131</v>
      </c>
      <c r="F208" s="108">
        <v>42391593.37</v>
      </c>
      <c r="G208" s="109">
        <v>42361070.09</v>
      </c>
      <c r="H208" s="131">
        <f t="shared" si="3"/>
        <v>99.9279968560427</v>
      </c>
    </row>
    <row r="209" spans="1:8" ht="12.75">
      <c r="A209" s="161">
        <v>199</v>
      </c>
      <c r="B209" s="116" t="s">
        <v>380</v>
      </c>
      <c r="C209" s="105" t="s">
        <v>860</v>
      </c>
      <c r="D209" s="105" t="s">
        <v>130</v>
      </c>
      <c r="E209" s="105" t="s">
        <v>131</v>
      </c>
      <c r="F209" s="108">
        <v>36515217.54</v>
      </c>
      <c r="G209" s="109">
        <v>36484694.26</v>
      </c>
      <c r="H209" s="131">
        <f t="shared" si="3"/>
        <v>99.91640942583304</v>
      </c>
    </row>
    <row r="210" spans="1:8" ht="12.75">
      <c r="A210" s="162">
        <v>200</v>
      </c>
      <c r="B210" s="104" t="s">
        <v>301</v>
      </c>
      <c r="C210" s="105" t="s">
        <v>860</v>
      </c>
      <c r="D210" s="105" t="s">
        <v>861</v>
      </c>
      <c r="E210" s="105" t="s">
        <v>131</v>
      </c>
      <c r="F210" s="108">
        <v>26003471.17</v>
      </c>
      <c r="G210" s="109">
        <v>25977116.59</v>
      </c>
      <c r="H210" s="131">
        <f t="shared" si="3"/>
        <v>99.8986497616887</v>
      </c>
    </row>
    <row r="211" spans="1:8" ht="12.75">
      <c r="A211" s="161">
        <v>201</v>
      </c>
      <c r="B211" s="104" t="s">
        <v>272</v>
      </c>
      <c r="C211" s="105" t="s">
        <v>860</v>
      </c>
      <c r="D211" s="105" t="s">
        <v>861</v>
      </c>
      <c r="E211" s="105" t="s">
        <v>182</v>
      </c>
      <c r="F211" s="108">
        <v>26003471.17</v>
      </c>
      <c r="G211" s="109">
        <v>25977116.59</v>
      </c>
      <c r="H211" s="131">
        <f t="shared" si="3"/>
        <v>99.8986497616887</v>
      </c>
    </row>
    <row r="212" spans="1:8" ht="12.75">
      <c r="A212" s="162">
        <v>202</v>
      </c>
      <c r="B212" s="104" t="s">
        <v>301</v>
      </c>
      <c r="C212" s="105" t="s">
        <v>860</v>
      </c>
      <c r="D212" s="105" t="s">
        <v>143</v>
      </c>
      <c r="E212" s="105" t="s">
        <v>131</v>
      </c>
      <c r="F212" s="108">
        <v>536685</v>
      </c>
      <c r="G212" s="109">
        <v>532516.3</v>
      </c>
      <c r="H212" s="131">
        <f t="shared" si="3"/>
        <v>99.22325013741768</v>
      </c>
    </row>
    <row r="213" spans="1:8" ht="12.75">
      <c r="A213" s="161">
        <v>203</v>
      </c>
      <c r="B213" s="104" t="s">
        <v>272</v>
      </c>
      <c r="C213" s="105" t="s">
        <v>860</v>
      </c>
      <c r="D213" s="105" t="s">
        <v>143</v>
      </c>
      <c r="E213" s="105" t="s">
        <v>182</v>
      </c>
      <c r="F213" s="108">
        <v>536685</v>
      </c>
      <c r="G213" s="109">
        <v>532516.3</v>
      </c>
      <c r="H213" s="131">
        <f t="shared" si="3"/>
        <v>99.22325013741768</v>
      </c>
    </row>
    <row r="214" spans="1:8" ht="12.75">
      <c r="A214" s="162">
        <v>204</v>
      </c>
      <c r="B214" s="104" t="s">
        <v>301</v>
      </c>
      <c r="C214" s="105" t="s">
        <v>860</v>
      </c>
      <c r="D214" s="105" t="s">
        <v>862</v>
      </c>
      <c r="E214" s="105" t="s">
        <v>131</v>
      </c>
      <c r="F214" s="108">
        <v>6393950</v>
      </c>
      <c r="G214" s="109">
        <v>6393950</v>
      </c>
      <c r="H214" s="131">
        <f t="shared" si="3"/>
        <v>100</v>
      </c>
    </row>
    <row r="215" spans="1:8" ht="12.75">
      <c r="A215" s="161">
        <v>205</v>
      </c>
      <c r="B215" s="104" t="s">
        <v>272</v>
      </c>
      <c r="C215" s="105" t="s">
        <v>860</v>
      </c>
      <c r="D215" s="105" t="s">
        <v>862</v>
      </c>
      <c r="E215" s="105" t="s">
        <v>182</v>
      </c>
      <c r="F215" s="108">
        <v>6393950</v>
      </c>
      <c r="G215" s="109">
        <v>6393950</v>
      </c>
      <c r="H215" s="131">
        <f t="shared" si="3"/>
        <v>100</v>
      </c>
    </row>
    <row r="216" spans="1:8" ht="25.5">
      <c r="A216" s="162">
        <v>206</v>
      </c>
      <c r="B216" s="104" t="s">
        <v>381</v>
      </c>
      <c r="C216" s="105" t="s">
        <v>860</v>
      </c>
      <c r="D216" s="105" t="s">
        <v>523</v>
      </c>
      <c r="E216" s="105" t="s">
        <v>131</v>
      </c>
      <c r="F216" s="108">
        <v>75000</v>
      </c>
      <c r="G216" s="109">
        <v>75000</v>
      </c>
      <c r="H216" s="131">
        <f t="shared" si="3"/>
        <v>100</v>
      </c>
    </row>
    <row r="217" spans="1:8" ht="12.75">
      <c r="A217" s="161">
        <v>207</v>
      </c>
      <c r="B217" s="104" t="s">
        <v>272</v>
      </c>
      <c r="C217" s="105" t="s">
        <v>860</v>
      </c>
      <c r="D217" s="105" t="s">
        <v>523</v>
      </c>
      <c r="E217" s="105" t="s">
        <v>182</v>
      </c>
      <c r="F217" s="108">
        <v>75000</v>
      </c>
      <c r="G217" s="109">
        <v>75000</v>
      </c>
      <c r="H217" s="131">
        <f t="shared" si="3"/>
        <v>100</v>
      </c>
    </row>
    <row r="218" spans="1:8" ht="39" customHeight="1">
      <c r="A218" s="162">
        <v>208</v>
      </c>
      <c r="B218" s="104" t="s">
        <v>382</v>
      </c>
      <c r="C218" s="105" t="s">
        <v>860</v>
      </c>
      <c r="D218" s="105" t="s">
        <v>804</v>
      </c>
      <c r="E218" s="105" t="s">
        <v>131</v>
      </c>
      <c r="F218" s="108">
        <v>186000</v>
      </c>
      <c r="G218" s="109">
        <v>186000</v>
      </c>
      <c r="H218" s="131">
        <f t="shared" si="3"/>
        <v>100</v>
      </c>
    </row>
    <row r="219" spans="1:8" ht="12.75">
      <c r="A219" s="161">
        <v>209</v>
      </c>
      <c r="B219" s="104" t="s">
        <v>272</v>
      </c>
      <c r="C219" s="105" t="s">
        <v>860</v>
      </c>
      <c r="D219" s="105" t="s">
        <v>804</v>
      </c>
      <c r="E219" s="105" t="s">
        <v>182</v>
      </c>
      <c r="F219" s="108">
        <v>186000</v>
      </c>
      <c r="G219" s="109">
        <v>186000</v>
      </c>
      <c r="H219" s="131">
        <f t="shared" si="3"/>
        <v>100</v>
      </c>
    </row>
    <row r="220" spans="1:8" ht="54.75" customHeight="1">
      <c r="A220" s="162">
        <v>210</v>
      </c>
      <c r="B220" s="104" t="s">
        <v>434</v>
      </c>
      <c r="C220" s="105" t="s">
        <v>860</v>
      </c>
      <c r="D220" s="105" t="s">
        <v>534</v>
      </c>
      <c r="E220" s="105" t="s">
        <v>131</v>
      </c>
      <c r="F220" s="108">
        <v>3320111.37</v>
      </c>
      <c r="G220" s="109">
        <v>3320111.37</v>
      </c>
      <c r="H220" s="131">
        <f t="shared" si="3"/>
        <v>100</v>
      </c>
    </row>
    <row r="221" spans="1:8" ht="12.75">
      <c r="A221" s="161">
        <v>211</v>
      </c>
      <c r="B221" s="104" t="s">
        <v>272</v>
      </c>
      <c r="C221" s="105" t="s">
        <v>860</v>
      </c>
      <c r="D221" s="105" t="s">
        <v>534</v>
      </c>
      <c r="E221" s="105" t="s">
        <v>182</v>
      </c>
      <c r="F221" s="108">
        <v>3320111.37</v>
      </c>
      <c r="G221" s="109">
        <v>3320111.37</v>
      </c>
      <c r="H221" s="131">
        <f t="shared" si="3"/>
        <v>100</v>
      </c>
    </row>
    <row r="222" spans="1:8" ht="12.75">
      <c r="A222" s="162">
        <v>212</v>
      </c>
      <c r="B222" s="116" t="s">
        <v>66</v>
      </c>
      <c r="C222" s="105" t="s">
        <v>400</v>
      </c>
      <c r="D222" s="105" t="s">
        <v>130</v>
      </c>
      <c r="E222" s="105" t="s">
        <v>131</v>
      </c>
      <c r="F222" s="108">
        <v>536000</v>
      </c>
      <c r="G222" s="109">
        <v>536000</v>
      </c>
      <c r="H222" s="131">
        <f t="shared" si="3"/>
        <v>100</v>
      </c>
    </row>
    <row r="223" spans="1:8" ht="12.75">
      <c r="A223" s="161">
        <v>213</v>
      </c>
      <c r="B223" s="104" t="s">
        <v>67</v>
      </c>
      <c r="C223" s="105" t="s">
        <v>400</v>
      </c>
      <c r="D223" s="105" t="s">
        <v>867</v>
      </c>
      <c r="E223" s="105" t="s">
        <v>131</v>
      </c>
      <c r="F223" s="108">
        <v>536000</v>
      </c>
      <c r="G223" s="109">
        <v>536000</v>
      </c>
      <c r="H223" s="131">
        <f t="shared" si="3"/>
        <v>100</v>
      </c>
    </row>
    <row r="224" spans="1:8" ht="12.75">
      <c r="A224" s="162">
        <v>214</v>
      </c>
      <c r="B224" s="104" t="s">
        <v>351</v>
      </c>
      <c r="C224" s="105" t="s">
        <v>400</v>
      </c>
      <c r="D224" s="105" t="s">
        <v>867</v>
      </c>
      <c r="E224" s="105" t="s">
        <v>865</v>
      </c>
      <c r="F224" s="108">
        <v>536000</v>
      </c>
      <c r="G224" s="109">
        <v>536000</v>
      </c>
      <c r="H224" s="131">
        <f t="shared" si="3"/>
        <v>100</v>
      </c>
    </row>
    <row r="225" spans="1:8" ht="25.5">
      <c r="A225" s="161">
        <v>215</v>
      </c>
      <c r="B225" s="116" t="s">
        <v>68</v>
      </c>
      <c r="C225" s="105" t="s">
        <v>848</v>
      </c>
      <c r="D225" s="105" t="s">
        <v>130</v>
      </c>
      <c r="E225" s="105" t="s">
        <v>131</v>
      </c>
      <c r="F225" s="108">
        <v>5340375.83</v>
      </c>
      <c r="G225" s="109">
        <v>5340375.83</v>
      </c>
      <c r="H225" s="131">
        <f t="shared" si="3"/>
        <v>100</v>
      </c>
    </row>
    <row r="226" spans="1:8" ht="12.75">
      <c r="A226" s="162">
        <v>216</v>
      </c>
      <c r="B226" s="104" t="s">
        <v>277</v>
      </c>
      <c r="C226" s="105" t="s">
        <v>848</v>
      </c>
      <c r="D226" s="105" t="s">
        <v>102</v>
      </c>
      <c r="E226" s="105" t="s">
        <v>131</v>
      </c>
      <c r="F226" s="108">
        <v>1260672</v>
      </c>
      <c r="G226" s="109">
        <v>1260672</v>
      </c>
      <c r="H226" s="131">
        <f t="shared" si="3"/>
        <v>100</v>
      </c>
    </row>
    <row r="227" spans="1:8" ht="12.75">
      <c r="A227" s="161">
        <v>217</v>
      </c>
      <c r="B227" s="104" t="s">
        <v>231</v>
      </c>
      <c r="C227" s="105" t="s">
        <v>848</v>
      </c>
      <c r="D227" s="105" t="s">
        <v>102</v>
      </c>
      <c r="E227" s="105" t="s">
        <v>822</v>
      </c>
      <c r="F227" s="108">
        <v>1260672</v>
      </c>
      <c r="G227" s="109">
        <v>1260672</v>
      </c>
      <c r="H227" s="131">
        <f t="shared" si="3"/>
        <v>100</v>
      </c>
    </row>
    <row r="228" spans="1:8" ht="12.75">
      <c r="A228" s="162">
        <v>218</v>
      </c>
      <c r="B228" s="104" t="s">
        <v>301</v>
      </c>
      <c r="C228" s="105" t="s">
        <v>848</v>
      </c>
      <c r="D228" s="105" t="s">
        <v>855</v>
      </c>
      <c r="E228" s="105" t="s">
        <v>131</v>
      </c>
      <c r="F228" s="108">
        <v>4079703.83</v>
      </c>
      <c r="G228" s="109">
        <v>4079703.83</v>
      </c>
      <c r="H228" s="131">
        <f t="shared" si="3"/>
        <v>100</v>
      </c>
    </row>
    <row r="229" spans="1:8" ht="12.75">
      <c r="A229" s="161">
        <v>219</v>
      </c>
      <c r="B229" s="104" t="s">
        <v>272</v>
      </c>
      <c r="C229" s="105" t="s">
        <v>848</v>
      </c>
      <c r="D229" s="105" t="s">
        <v>855</v>
      </c>
      <c r="E229" s="105" t="s">
        <v>182</v>
      </c>
      <c r="F229" s="108">
        <v>4079703.83</v>
      </c>
      <c r="G229" s="109">
        <v>4079703.83</v>
      </c>
      <c r="H229" s="131">
        <f t="shared" si="3"/>
        <v>100</v>
      </c>
    </row>
    <row r="230" spans="1:8" ht="12.75">
      <c r="A230" s="162">
        <v>220</v>
      </c>
      <c r="B230" s="116" t="s">
        <v>251</v>
      </c>
      <c r="C230" s="105" t="s">
        <v>139</v>
      </c>
      <c r="D230" s="105" t="s">
        <v>130</v>
      </c>
      <c r="E230" s="105" t="s">
        <v>131</v>
      </c>
      <c r="F230" s="108">
        <v>95353778.5</v>
      </c>
      <c r="G230" s="109">
        <v>94649885.77</v>
      </c>
      <c r="H230" s="131">
        <f t="shared" si="3"/>
        <v>99.26180929474127</v>
      </c>
    </row>
    <row r="231" spans="1:8" ht="12.75">
      <c r="A231" s="161">
        <v>221</v>
      </c>
      <c r="B231" s="116" t="s">
        <v>69</v>
      </c>
      <c r="C231" s="105" t="s">
        <v>132</v>
      </c>
      <c r="D231" s="105" t="s">
        <v>130</v>
      </c>
      <c r="E231" s="105" t="s">
        <v>131</v>
      </c>
      <c r="F231" s="108">
        <v>23604982.38</v>
      </c>
      <c r="G231" s="109">
        <v>23604982.38</v>
      </c>
      <c r="H231" s="131">
        <f t="shared" si="3"/>
        <v>100</v>
      </c>
    </row>
    <row r="232" spans="1:8" ht="25.5">
      <c r="A232" s="162">
        <v>222</v>
      </c>
      <c r="B232" s="104" t="s">
        <v>355</v>
      </c>
      <c r="C232" s="105" t="s">
        <v>132</v>
      </c>
      <c r="D232" s="105" t="s">
        <v>539</v>
      </c>
      <c r="E232" s="105" t="s">
        <v>131</v>
      </c>
      <c r="F232" s="108">
        <v>494200</v>
      </c>
      <c r="G232" s="109">
        <v>494200</v>
      </c>
      <c r="H232" s="131">
        <f t="shared" si="3"/>
        <v>100</v>
      </c>
    </row>
    <row r="233" spans="1:8" ht="12.75">
      <c r="A233" s="161">
        <v>223</v>
      </c>
      <c r="B233" s="104" t="s">
        <v>238</v>
      </c>
      <c r="C233" s="105" t="s">
        <v>132</v>
      </c>
      <c r="D233" s="105" t="s">
        <v>539</v>
      </c>
      <c r="E233" s="105" t="s">
        <v>107</v>
      </c>
      <c r="F233" s="108">
        <v>494200</v>
      </c>
      <c r="G233" s="109">
        <v>494200</v>
      </c>
      <c r="H233" s="131">
        <f t="shared" si="3"/>
        <v>100</v>
      </c>
    </row>
    <row r="234" spans="1:8" ht="12.75">
      <c r="A234" s="162">
        <v>224</v>
      </c>
      <c r="B234" s="104" t="s">
        <v>301</v>
      </c>
      <c r="C234" s="105" t="s">
        <v>132</v>
      </c>
      <c r="D234" s="105" t="s">
        <v>850</v>
      </c>
      <c r="E234" s="105" t="s">
        <v>131</v>
      </c>
      <c r="F234" s="108">
        <v>19624180.71</v>
      </c>
      <c r="G234" s="109">
        <v>19624180.71</v>
      </c>
      <c r="H234" s="131">
        <f t="shared" si="3"/>
        <v>100</v>
      </c>
    </row>
    <row r="235" spans="1:8" ht="12.75">
      <c r="A235" s="161">
        <v>225</v>
      </c>
      <c r="B235" s="104" t="s">
        <v>272</v>
      </c>
      <c r="C235" s="105" t="s">
        <v>132</v>
      </c>
      <c r="D235" s="105" t="s">
        <v>850</v>
      </c>
      <c r="E235" s="105" t="s">
        <v>182</v>
      </c>
      <c r="F235" s="108">
        <v>19624180.71</v>
      </c>
      <c r="G235" s="109">
        <v>19624180.71</v>
      </c>
      <c r="H235" s="131">
        <f t="shared" si="3"/>
        <v>100</v>
      </c>
    </row>
    <row r="236" spans="1:8" ht="38.25">
      <c r="A236" s="162">
        <v>226</v>
      </c>
      <c r="B236" s="104" t="s">
        <v>70</v>
      </c>
      <c r="C236" s="105" t="s">
        <v>132</v>
      </c>
      <c r="D236" s="105" t="s">
        <v>800</v>
      </c>
      <c r="E236" s="105" t="s">
        <v>131</v>
      </c>
      <c r="F236" s="108">
        <v>80000</v>
      </c>
      <c r="G236" s="109">
        <v>80000</v>
      </c>
      <c r="H236" s="131">
        <f t="shared" si="3"/>
        <v>100</v>
      </c>
    </row>
    <row r="237" spans="1:8" ht="12.75">
      <c r="A237" s="161">
        <v>227</v>
      </c>
      <c r="B237" s="104" t="s">
        <v>272</v>
      </c>
      <c r="C237" s="105" t="s">
        <v>132</v>
      </c>
      <c r="D237" s="105" t="s">
        <v>800</v>
      </c>
      <c r="E237" s="105" t="s">
        <v>182</v>
      </c>
      <c r="F237" s="108">
        <v>80000</v>
      </c>
      <c r="G237" s="109">
        <v>80000</v>
      </c>
      <c r="H237" s="131">
        <f t="shared" si="3"/>
        <v>100</v>
      </c>
    </row>
    <row r="238" spans="1:8" ht="53.25" customHeight="1">
      <c r="A238" s="162">
        <v>228</v>
      </c>
      <c r="B238" s="104" t="s">
        <v>434</v>
      </c>
      <c r="C238" s="105" t="s">
        <v>132</v>
      </c>
      <c r="D238" s="105" t="s">
        <v>534</v>
      </c>
      <c r="E238" s="105" t="s">
        <v>131</v>
      </c>
      <c r="F238" s="108">
        <v>3406601.67</v>
      </c>
      <c r="G238" s="109">
        <v>3406601.67</v>
      </c>
      <c r="H238" s="131">
        <f t="shared" si="3"/>
        <v>100</v>
      </c>
    </row>
    <row r="239" spans="1:8" ht="12.75">
      <c r="A239" s="161">
        <v>229</v>
      </c>
      <c r="B239" s="104" t="s">
        <v>272</v>
      </c>
      <c r="C239" s="105" t="s">
        <v>132</v>
      </c>
      <c r="D239" s="105" t="s">
        <v>534</v>
      </c>
      <c r="E239" s="105" t="s">
        <v>182</v>
      </c>
      <c r="F239" s="108">
        <v>3406601.67</v>
      </c>
      <c r="G239" s="109">
        <v>3406601.67</v>
      </c>
      <c r="H239" s="131">
        <f t="shared" si="3"/>
        <v>100</v>
      </c>
    </row>
    <row r="240" spans="1:8" ht="12.75">
      <c r="A240" s="162">
        <v>230</v>
      </c>
      <c r="B240" s="116" t="s">
        <v>71</v>
      </c>
      <c r="C240" s="105" t="s">
        <v>851</v>
      </c>
      <c r="D240" s="105" t="s">
        <v>130</v>
      </c>
      <c r="E240" s="105" t="s">
        <v>131</v>
      </c>
      <c r="F240" s="108">
        <v>52258820.31</v>
      </c>
      <c r="G240" s="109">
        <v>51695715.64</v>
      </c>
      <c r="H240" s="131">
        <f t="shared" si="3"/>
        <v>98.92246961056591</v>
      </c>
    </row>
    <row r="241" spans="1:8" ht="25.5">
      <c r="A241" s="161">
        <v>231</v>
      </c>
      <c r="B241" s="104" t="s">
        <v>355</v>
      </c>
      <c r="C241" s="105" t="s">
        <v>851</v>
      </c>
      <c r="D241" s="105" t="s">
        <v>539</v>
      </c>
      <c r="E241" s="105" t="s">
        <v>131</v>
      </c>
      <c r="F241" s="108">
        <v>494200</v>
      </c>
      <c r="G241" s="109">
        <v>494200</v>
      </c>
      <c r="H241" s="131">
        <f t="shared" si="3"/>
        <v>100</v>
      </c>
    </row>
    <row r="242" spans="1:8" ht="12.75">
      <c r="A242" s="162">
        <v>232</v>
      </c>
      <c r="B242" s="104" t="s">
        <v>238</v>
      </c>
      <c r="C242" s="105" t="s">
        <v>851</v>
      </c>
      <c r="D242" s="105" t="s">
        <v>539</v>
      </c>
      <c r="E242" s="105" t="s">
        <v>107</v>
      </c>
      <c r="F242" s="108">
        <v>494200</v>
      </c>
      <c r="G242" s="109">
        <v>494200</v>
      </c>
      <c r="H242" s="131">
        <f t="shared" si="3"/>
        <v>100</v>
      </c>
    </row>
    <row r="243" spans="1:8" ht="12.75">
      <c r="A243" s="161">
        <v>233</v>
      </c>
      <c r="B243" s="104" t="s">
        <v>301</v>
      </c>
      <c r="C243" s="105" t="s">
        <v>851</v>
      </c>
      <c r="D243" s="105" t="s">
        <v>850</v>
      </c>
      <c r="E243" s="105" t="s">
        <v>131</v>
      </c>
      <c r="F243" s="108">
        <v>25156136.95</v>
      </c>
      <c r="G243" s="109">
        <v>25155935.85</v>
      </c>
      <c r="H243" s="131">
        <f t="shared" si="3"/>
        <v>99.99920059268084</v>
      </c>
    </row>
    <row r="244" spans="1:8" ht="12.75">
      <c r="A244" s="162">
        <v>234</v>
      </c>
      <c r="B244" s="104" t="s">
        <v>272</v>
      </c>
      <c r="C244" s="105" t="s">
        <v>851</v>
      </c>
      <c r="D244" s="105" t="s">
        <v>850</v>
      </c>
      <c r="E244" s="105" t="s">
        <v>182</v>
      </c>
      <c r="F244" s="108">
        <v>25156136.95</v>
      </c>
      <c r="G244" s="109">
        <v>25155935.85</v>
      </c>
      <c r="H244" s="131">
        <f t="shared" si="3"/>
        <v>99.99920059268084</v>
      </c>
    </row>
    <row r="245" spans="1:8" ht="12.75">
      <c r="A245" s="161">
        <v>235</v>
      </c>
      <c r="B245" s="104" t="s">
        <v>442</v>
      </c>
      <c r="C245" s="105" t="s">
        <v>851</v>
      </c>
      <c r="D245" s="105" t="s">
        <v>852</v>
      </c>
      <c r="E245" s="105" t="s">
        <v>131</v>
      </c>
      <c r="F245" s="108">
        <v>19423765.49</v>
      </c>
      <c r="G245" s="109">
        <v>19423765.49</v>
      </c>
      <c r="H245" s="131">
        <f t="shared" si="3"/>
        <v>100</v>
      </c>
    </row>
    <row r="246" spans="1:8" ht="12.75">
      <c r="A246" s="162">
        <v>236</v>
      </c>
      <c r="B246" s="104" t="s">
        <v>272</v>
      </c>
      <c r="C246" s="105" t="s">
        <v>851</v>
      </c>
      <c r="D246" s="105" t="s">
        <v>852</v>
      </c>
      <c r="E246" s="105" t="s">
        <v>182</v>
      </c>
      <c r="F246" s="108">
        <v>19423765.49</v>
      </c>
      <c r="G246" s="109">
        <v>19423765.49</v>
      </c>
      <c r="H246" s="131">
        <f t="shared" si="3"/>
        <v>100</v>
      </c>
    </row>
    <row r="247" spans="1:8" ht="38.25">
      <c r="A247" s="161">
        <v>237</v>
      </c>
      <c r="B247" s="104" t="s">
        <v>72</v>
      </c>
      <c r="C247" s="105" t="s">
        <v>851</v>
      </c>
      <c r="D247" s="105" t="s">
        <v>853</v>
      </c>
      <c r="E247" s="105" t="s">
        <v>131</v>
      </c>
      <c r="F247" s="108">
        <v>3900000</v>
      </c>
      <c r="G247" s="109">
        <v>3598317</v>
      </c>
      <c r="H247" s="131">
        <f t="shared" si="3"/>
        <v>92.26453846153846</v>
      </c>
    </row>
    <row r="248" spans="1:8" ht="12.75">
      <c r="A248" s="162">
        <v>238</v>
      </c>
      <c r="B248" s="104" t="s">
        <v>272</v>
      </c>
      <c r="C248" s="105" t="s">
        <v>851</v>
      </c>
      <c r="D248" s="105" t="s">
        <v>853</v>
      </c>
      <c r="E248" s="105" t="s">
        <v>182</v>
      </c>
      <c r="F248" s="108">
        <v>3900000</v>
      </c>
      <c r="G248" s="109">
        <v>3598317</v>
      </c>
      <c r="H248" s="131">
        <f t="shared" si="3"/>
        <v>92.26453846153846</v>
      </c>
    </row>
    <row r="249" spans="1:8" ht="76.5" customHeight="1">
      <c r="A249" s="161">
        <v>239</v>
      </c>
      <c r="B249" s="104" t="s">
        <v>443</v>
      </c>
      <c r="C249" s="105" t="s">
        <v>851</v>
      </c>
      <c r="D249" s="105" t="s">
        <v>870</v>
      </c>
      <c r="E249" s="105" t="s">
        <v>131</v>
      </c>
      <c r="F249" s="108">
        <v>415000</v>
      </c>
      <c r="G249" s="109">
        <v>153779.43</v>
      </c>
      <c r="H249" s="131">
        <f t="shared" si="3"/>
        <v>37.0552843373494</v>
      </c>
    </row>
    <row r="250" spans="1:8" ht="12.75">
      <c r="A250" s="162">
        <v>240</v>
      </c>
      <c r="B250" s="104" t="s">
        <v>272</v>
      </c>
      <c r="C250" s="105" t="s">
        <v>851</v>
      </c>
      <c r="D250" s="105" t="s">
        <v>870</v>
      </c>
      <c r="E250" s="105" t="s">
        <v>182</v>
      </c>
      <c r="F250" s="108">
        <v>415000</v>
      </c>
      <c r="G250" s="109">
        <v>153779.43</v>
      </c>
      <c r="H250" s="131">
        <f t="shared" si="3"/>
        <v>37.0552843373494</v>
      </c>
    </row>
    <row r="251" spans="1:8" ht="38.25">
      <c r="A251" s="161">
        <v>241</v>
      </c>
      <c r="B251" s="104" t="s">
        <v>70</v>
      </c>
      <c r="C251" s="105" t="s">
        <v>851</v>
      </c>
      <c r="D251" s="105" t="s">
        <v>800</v>
      </c>
      <c r="E251" s="105" t="s">
        <v>131</v>
      </c>
      <c r="F251" s="108">
        <v>236000</v>
      </c>
      <c r="G251" s="109">
        <v>236000</v>
      </c>
      <c r="H251" s="131">
        <f t="shared" si="3"/>
        <v>100</v>
      </c>
    </row>
    <row r="252" spans="1:8" ht="12.75">
      <c r="A252" s="162">
        <v>242</v>
      </c>
      <c r="B252" s="104" t="s">
        <v>272</v>
      </c>
      <c r="C252" s="105" t="s">
        <v>851</v>
      </c>
      <c r="D252" s="105" t="s">
        <v>800</v>
      </c>
      <c r="E252" s="105" t="s">
        <v>182</v>
      </c>
      <c r="F252" s="108">
        <v>236000</v>
      </c>
      <c r="G252" s="109">
        <v>236000</v>
      </c>
      <c r="H252" s="131">
        <f t="shared" si="3"/>
        <v>100</v>
      </c>
    </row>
    <row r="253" spans="1:8" ht="51.75" customHeight="1">
      <c r="A253" s="161">
        <v>243</v>
      </c>
      <c r="B253" s="104" t="s">
        <v>434</v>
      </c>
      <c r="C253" s="105" t="s">
        <v>851</v>
      </c>
      <c r="D253" s="105" t="s">
        <v>534</v>
      </c>
      <c r="E253" s="105" t="s">
        <v>131</v>
      </c>
      <c r="F253" s="108">
        <v>2633717.87</v>
      </c>
      <c r="G253" s="109">
        <v>2633717.87</v>
      </c>
      <c r="H253" s="131">
        <f t="shared" si="3"/>
        <v>100</v>
      </c>
    </row>
    <row r="254" spans="1:8" ht="17.25" customHeight="1">
      <c r="A254" s="162">
        <v>244</v>
      </c>
      <c r="B254" s="104" t="s">
        <v>272</v>
      </c>
      <c r="C254" s="105" t="s">
        <v>851</v>
      </c>
      <c r="D254" s="105" t="s">
        <v>534</v>
      </c>
      <c r="E254" s="105" t="s">
        <v>182</v>
      </c>
      <c r="F254" s="108">
        <v>2633717.87</v>
      </c>
      <c r="G254" s="109">
        <v>2633717.87</v>
      </c>
      <c r="H254" s="131">
        <f t="shared" si="3"/>
        <v>100</v>
      </c>
    </row>
    <row r="255" spans="1:8" ht="12.75">
      <c r="A255" s="161">
        <v>245</v>
      </c>
      <c r="B255" s="116" t="s">
        <v>73</v>
      </c>
      <c r="C255" s="105" t="s">
        <v>144</v>
      </c>
      <c r="D255" s="105" t="s">
        <v>130</v>
      </c>
      <c r="E255" s="105" t="s">
        <v>131</v>
      </c>
      <c r="F255" s="108">
        <v>1391328.73</v>
      </c>
      <c r="G255" s="109">
        <v>1391328.73</v>
      </c>
      <c r="H255" s="131">
        <f t="shared" si="3"/>
        <v>100</v>
      </c>
    </row>
    <row r="256" spans="1:8" ht="12.75">
      <c r="A256" s="162">
        <v>246</v>
      </c>
      <c r="B256" s="104" t="s">
        <v>301</v>
      </c>
      <c r="C256" s="105" t="s">
        <v>144</v>
      </c>
      <c r="D256" s="105" t="s">
        <v>850</v>
      </c>
      <c r="E256" s="105" t="s">
        <v>131</v>
      </c>
      <c r="F256" s="108">
        <v>903439.85</v>
      </c>
      <c r="G256" s="109">
        <v>903439.85</v>
      </c>
      <c r="H256" s="131">
        <f t="shared" si="3"/>
        <v>100</v>
      </c>
    </row>
    <row r="257" spans="1:8" ht="12.75">
      <c r="A257" s="161">
        <v>247</v>
      </c>
      <c r="B257" s="104" t="s">
        <v>272</v>
      </c>
      <c r="C257" s="105" t="s">
        <v>144</v>
      </c>
      <c r="D257" s="105" t="s">
        <v>850</v>
      </c>
      <c r="E257" s="105" t="s">
        <v>182</v>
      </c>
      <c r="F257" s="108">
        <v>903439.85</v>
      </c>
      <c r="G257" s="109">
        <v>903439.85</v>
      </c>
      <c r="H257" s="131">
        <f t="shared" si="3"/>
        <v>100</v>
      </c>
    </row>
    <row r="258" spans="1:8" ht="38.25">
      <c r="A258" s="162">
        <v>248</v>
      </c>
      <c r="B258" s="104" t="s">
        <v>70</v>
      </c>
      <c r="C258" s="105" t="s">
        <v>144</v>
      </c>
      <c r="D258" s="105" t="s">
        <v>800</v>
      </c>
      <c r="E258" s="105" t="s">
        <v>131</v>
      </c>
      <c r="F258" s="108">
        <v>4000</v>
      </c>
      <c r="G258" s="109">
        <v>4000</v>
      </c>
      <c r="H258" s="131">
        <f t="shared" si="3"/>
        <v>100</v>
      </c>
    </row>
    <row r="259" spans="1:8" ht="12.75">
      <c r="A259" s="161">
        <v>249</v>
      </c>
      <c r="B259" s="104" t="s">
        <v>272</v>
      </c>
      <c r="C259" s="105" t="s">
        <v>144</v>
      </c>
      <c r="D259" s="105" t="s">
        <v>800</v>
      </c>
      <c r="E259" s="105" t="s">
        <v>182</v>
      </c>
      <c r="F259" s="108">
        <v>4000</v>
      </c>
      <c r="G259" s="109">
        <v>4000</v>
      </c>
      <c r="H259" s="131">
        <f t="shared" si="3"/>
        <v>100</v>
      </c>
    </row>
    <row r="260" spans="1:8" ht="15.75" customHeight="1">
      <c r="A260" s="162">
        <v>250</v>
      </c>
      <c r="B260" s="104" t="s">
        <v>434</v>
      </c>
      <c r="C260" s="105" t="s">
        <v>144</v>
      </c>
      <c r="D260" s="105" t="s">
        <v>534</v>
      </c>
      <c r="E260" s="105" t="s">
        <v>131</v>
      </c>
      <c r="F260" s="108">
        <v>483888.88</v>
      </c>
      <c r="G260" s="109">
        <v>483888.88</v>
      </c>
      <c r="H260" s="131">
        <f t="shared" si="3"/>
        <v>100</v>
      </c>
    </row>
    <row r="261" spans="1:8" ht="15.75" customHeight="1">
      <c r="A261" s="161">
        <v>251</v>
      </c>
      <c r="B261" s="104" t="s">
        <v>272</v>
      </c>
      <c r="C261" s="105" t="s">
        <v>144</v>
      </c>
      <c r="D261" s="105" t="s">
        <v>534</v>
      </c>
      <c r="E261" s="105" t="s">
        <v>182</v>
      </c>
      <c r="F261" s="108">
        <v>483888.88</v>
      </c>
      <c r="G261" s="109">
        <v>483888.88</v>
      </c>
      <c r="H261" s="131">
        <f t="shared" si="3"/>
        <v>100</v>
      </c>
    </row>
    <row r="262" spans="1:8" ht="12.75">
      <c r="A262" s="162">
        <v>252</v>
      </c>
      <c r="B262" s="116" t="s">
        <v>74</v>
      </c>
      <c r="C262" s="105" t="s">
        <v>145</v>
      </c>
      <c r="D262" s="105" t="s">
        <v>130</v>
      </c>
      <c r="E262" s="105" t="s">
        <v>131</v>
      </c>
      <c r="F262" s="108">
        <v>13183062.08</v>
      </c>
      <c r="G262" s="109">
        <v>13042274.08</v>
      </c>
      <c r="H262" s="131">
        <f t="shared" si="3"/>
        <v>98.93205387985248</v>
      </c>
    </row>
    <row r="263" spans="1:8" ht="12.75">
      <c r="A263" s="161">
        <v>253</v>
      </c>
      <c r="B263" s="104" t="s">
        <v>301</v>
      </c>
      <c r="C263" s="105" t="s">
        <v>145</v>
      </c>
      <c r="D263" s="105" t="s">
        <v>850</v>
      </c>
      <c r="E263" s="105" t="s">
        <v>131</v>
      </c>
      <c r="F263" s="108">
        <v>11292605</v>
      </c>
      <c r="G263" s="109">
        <v>11292605</v>
      </c>
      <c r="H263" s="131">
        <f t="shared" si="3"/>
        <v>100</v>
      </c>
    </row>
    <row r="264" spans="1:8" ht="12.75">
      <c r="A264" s="162">
        <v>254</v>
      </c>
      <c r="B264" s="104" t="s">
        <v>272</v>
      </c>
      <c r="C264" s="105" t="s">
        <v>145</v>
      </c>
      <c r="D264" s="105" t="s">
        <v>850</v>
      </c>
      <c r="E264" s="105" t="s">
        <v>182</v>
      </c>
      <c r="F264" s="108">
        <v>11292605</v>
      </c>
      <c r="G264" s="109">
        <v>11292605</v>
      </c>
      <c r="H264" s="131">
        <f t="shared" si="3"/>
        <v>100</v>
      </c>
    </row>
    <row r="265" spans="1:8" ht="38.25">
      <c r="A265" s="161">
        <v>255</v>
      </c>
      <c r="B265" s="104" t="s">
        <v>72</v>
      </c>
      <c r="C265" s="105" t="s">
        <v>145</v>
      </c>
      <c r="D265" s="105" t="s">
        <v>853</v>
      </c>
      <c r="E265" s="105" t="s">
        <v>131</v>
      </c>
      <c r="F265" s="108">
        <v>1690000</v>
      </c>
      <c r="G265" s="109">
        <v>1549212</v>
      </c>
      <c r="H265" s="131">
        <f t="shared" si="3"/>
        <v>91.66934911242603</v>
      </c>
    </row>
    <row r="266" spans="1:8" ht="12.75">
      <c r="A266" s="162">
        <v>256</v>
      </c>
      <c r="B266" s="104" t="s">
        <v>272</v>
      </c>
      <c r="C266" s="105" t="s">
        <v>145</v>
      </c>
      <c r="D266" s="105" t="s">
        <v>853</v>
      </c>
      <c r="E266" s="105" t="s">
        <v>182</v>
      </c>
      <c r="F266" s="108">
        <v>1690000</v>
      </c>
      <c r="G266" s="109">
        <v>1549212</v>
      </c>
      <c r="H266" s="131">
        <f aca="true" t="shared" si="4" ref="H266:H309">G266/F266*100</f>
        <v>91.66934911242603</v>
      </c>
    </row>
    <row r="267" spans="1:8" ht="38.25">
      <c r="A267" s="161">
        <v>257</v>
      </c>
      <c r="B267" s="104" t="s">
        <v>70</v>
      </c>
      <c r="C267" s="105" t="s">
        <v>145</v>
      </c>
      <c r="D267" s="105" t="s">
        <v>800</v>
      </c>
      <c r="E267" s="105" t="s">
        <v>131</v>
      </c>
      <c r="F267" s="108">
        <v>60000</v>
      </c>
      <c r="G267" s="109">
        <v>60000</v>
      </c>
      <c r="H267" s="131">
        <f t="shared" si="4"/>
        <v>100</v>
      </c>
    </row>
    <row r="268" spans="1:8" ht="12.75">
      <c r="A268" s="162">
        <v>258</v>
      </c>
      <c r="B268" s="104" t="s">
        <v>272</v>
      </c>
      <c r="C268" s="105" t="s">
        <v>145</v>
      </c>
      <c r="D268" s="105" t="s">
        <v>800</v>
      </c>
      <c r="E268" s="105" t="s">
        <v>182</v>
      </c>
      <c r="F268" s="108">
        <v>60000</v>
      </c>
      <c r="G268" s="109">
        <v>60000</v>
      </c>
      <c r="H268" s="131">
        <f t="shared" si="4"/>
        <v>100</v>
      </c>
    </row>
    <row r="269" spans="1:8" ht="51" customHeight="1">
      <c r="A269" s="161">
        <v>259</v>
      </c>
      <c r="B269" s="104" t="s">
        <v>434</v>
      </c>
      <c r="C269" s="105" t="s">
        <v>145</v>
      </c>
      <c r="D269" s="105" t="s">
        <v>534</v>
      </c>
      <c r="E269" s="105" t="s">
        <v>131</v>
      </c>
      <c r="F269" s="108">
        <v>140457.08</v>
      </c>
      <c r="G269" s="109">
        <v>140457.08</v>
      </c>
      <c r="H269" s="131">
        <f t="shared" si="4"/>
        <v>100</v>
      </c>
    </row>
    <row r="270" spans="1:8" ht="12.75">
      <c r="A270" s="162">
        <v>260</v>
      </c>
      <c r="B270" s="104" t="s">
        <v>272</v>
      </c>
      <c r="C270" s="105" t="s">
        <v>145</v>
      </c>
      <c r="D270" s="105" t="s">
        <v>534</v>
      </c>
      <c r="E270" s="105" t="s">
        <v>182</v>
      </c>
      <c r="F270" s="108">
        <v>140457.08</v>
      </c>
      <c r="G270" s="109">
        <v>140457.08</v>
      </c>
      <c r="H270" s="131">
        <f t="shared" si="4"/>
        <v>100</v>
      </c>
    </row>
    <row r="271" spans="1:8" ht="12.75">
      <c r="A271" s="161">
        <v>261</v>
      </c>
      <c r="B271" s="116" t="s">
        <v>75</v>
      </c>
      <c r="C271" s="105" t="s">
        <v>401</v>
      </c>
      <c r="D271" s="105" t="s">
        <v>130</v>
      </c>
      <c r="E271" s="105" t="s">
        <v>131</v>
      </c>
      <c r="F271" s="108">
        <v>2150000</v>
      </c>
      <c r="G271" s="109">
        <v>2150000</v>
      </c>
      <c r="H271" s="131">
        <f t="shared" si="4"/>
        <v>100</v>
      </c>
    </row>
    <row r="272" spans="1:8" ht="25.5">
      <c r="A272" s="162">
        <v>262</v>
      </c>
      <c r="B272" s="104" t="s">
        <v>253</v>
      </c>
      <c r="C272" s="105" t="s">
        <v>401</v>
      </c>
      <c r="D272" s="105" t="s">
        <v>402</v>
      </c>
      <c r="E272" s="105" t="s">
        <v>131</v>
      </c>
      <c r="F272" s="108">
        <v>2150000</v>
      </c>
      <c r="G272" s="109">
        <v>2150000</v>
      </c>
      <c r="H272" s="131">
        <f t="shared" si="4"/>
        <v>100</v>
      </c>
    </row>
    <row r="273" spans="1:8" ht="12.75">
      <c r="A273" s="161">
        <v>263</v>
      </c>
      <c r="B273" s="104" t="s">
        <v>231</v>
      </c>
      <c r="C273" s="105" t="s">
        <v>401</v>
      </c>
      <c r="D273" s="105" t="s">
        <v>402</v>
      </c>
      <c r="E273" s="105" t="s">
        <v>822</v>
      </c>
      <c r="F273" s="108">
        <v>2150000</v>
      </c>
      <c r="G273" s="109">
        <v>2150000</v>
      </c>
      <c r="H273" s="131">
        <f t="shared" si="4"/>
        <v>100</v>
      </c>
    </row>
    <row r="274" spans="1:8" ht="25.5">
      <c r="A274" s="162">
        <v>264</v>
      </c>
      <c r="B274" s="116" t="s">
        <v>252</v>
      </c>
      <c r="C274" s="105" t="s">
        <v>854</v>
      </c>
      <c r="D274" s="105" t="s">
        <v>130</v>
      </c>
      <c r="E274" s="105" t="s">
        <v>131</v>
      </c>
      <c r="F274" s="108">
        <v>2765585</v>
      </c>
      <c r="G274" s="109">
        <v>2765584.94</v>
      </c>
      <c r="H274" s="131">
        <f t="shared" si="4"/>
        <v>99.9999978304771</v>
      </c>
    </row>
    <row r="275" spans="1:8" ht="12.75">
      <c r="A275" s="161">
        <v>265</v>
      </c>
      <c r="B275" s="104" t="s">
        <v>301</v>
      </c>
      <c r="C275" s="105" t="s">
        <v>854</v>
      </c>
      <c r="D275" s="105" t="s">
        <v>855</v>
      </c>
      <c r="E275" s="105" t="s">
        <v>131</v>
      </c>
      <c r="F275" s="108">
        <v>2545585</v>
      </c>
      <c r="G275" s="109">
        <v>2545584.94</v>
      </c>
      <c r="H275" s="131">
        <f t="shared" si="4"/>
        <v>99.99999764297793</v>
      </c>
    </row>
    <row r="276" spans="1:8" ht="12.75">
      <c r="A276" s="162">
        <v>266</v>
      </c>
      <c r="B276" s="104" t="s">
        <v>272</v>
      </c>
      <c r="C276" s="105" t="s">
        <v>854</v>
      </c>
      <c r="D276" s="105" t="s">
        <v>855</v>
      </c>
      <c r="E276" s="105" t="s">
        <v>182</v>
      </c>
      <c r="F276" s="108">
        <v>2545585</v>
      </c>
      <c r="G276" s="109">
        <v>2545584.94</v>
      </c>
      <c r="H276" s="131">
        <f t="shared" si="4"/>
        <v>99.99999764297793</v>
      </c>
    </row>
    <row r="277" spans="1:8" ht="38.25">
      <c r="A277" s="161">
        <v>267</v>
      </c>
      <c r="B277" s="104" t="s">
        <v>70</v>
      </c>
      <c r="C277" s="105" t="s">
        <v>854</v>
      </c>
      <c r="D277" s="105" t="s">
        <v>800</v>
      </c>
      <c r="E277" s="105" t="s">
        <v>131</v>
      </c>
      <c r="F277" s="108">
        <v>20000</v>
      </c>
      <c r="G277" s="109">
        <v>20000</v>
      </c>
      <c r="H277" s="131">
        <f t="shared" si="4"/>
        <v>100</v>
      </c>
    </row>
    <row r="278" spans="1:8" ht="12.75">
      <c r="A278" s="162">
        <v>268</v>
      </c>
      <c r="B278" s="104" t="s">
        <v>272</v>
      </c>
      <c r="C278" s="105" t="s">
        <v>854</v>
      </c>
      <c r="D278" s="105" t="s">
        <v>800</v>
      </c>
      <c r="E278" s="105" t="s">
        <v>182</v>
      </c>
      <c r="F278" s="108">
        <v>20000</v>
      </c>
      <c r="G278" s="109">
        <v>20000</v>
      </c>
      <c r="H278" s="131">
        <f t="shared" si="4"/>
        <v>100</v>
      </c>
    </row>
    <row r="279" spans="1:8" ht="25.5">
      <c r="A279" s="161">
        <v>269</v>
      </c>
      <c r="B279" s="104" t="s">
        <v>250</v>
      </c>
      <c r="C279" s="105" t="s">
        <v>854</v>
      </c>
      <c r="D279" s="105" t="s">
        <v>406</v>
      </c>
      <c r="E279" s="105" t="s">
        <v>131</v>
      </c>
      <c r="F279" s="108">
        <v>200000</v>
      </c>
      <c r="G279" s="109">
        <v>200000</v>
      </c>
      <c r="H279" s="131">
        <f t="shared" si="4"/>
        <v>100</v>
      </c>
    </row>
    <row r="280" spans="1:8" ht="25.5">
      <c r="A280" s="162">
        <v>270</v>
      </c>
      <c r="B280" s="104" t="s">
        <v>253</v>
      </c>
      <c r="C280" s="105" t="s">
        <v>854</v>
      </c>
      <c r="D280" s="105" t="s">
        <v>406</v>
      </c>
      <c r="E280" s="105" t="s">
        <v>403</v>
      </c>
      <c r="F280" s="108">
        <v>200000</v>
      </c>
      <c r="G280" s="109">
        <v>200000</v>
      </c>
      <c r="H280" s="131">
        <f t="shared" si="4"/>
        <v>100</v>
      </c>
    </row>
    <row r="281" spans="1:8" ht="12.75">
      <c r="A281" s="161">
        <v>271</v>
      </c>
      <c r="B281" s="116" t="s">
        <v>240</v>
      </c>
      <c r="C281" s="105" t="s">
        <v>140</v>
      </c>
      <c r="D281" s="105" t="s">
        <v>130</v>
      </c>
      <c r="E281" s="105" t="s">
        <v>131</v>
      </c>
      <c r="F281" s="108">
        <v>78486854.68</v>
      </c>
      <c r="G281" s="109">
        <v>64840128.04</v>
      </c>
      <c r="H281" s="131">
        <f t="shared" si="4"/>
        <v>82.61272324437094</v>
      </c>
    </row>
    <row r="282" spans="1:8" ht="12.75">
      <c r="A282" s="162">
        <v>272</v>
      </c>
      <c r="B282" s="116" t="s">
        <v>76</v>
      </c>
      <c r="C282" s="105" t="s">
        <v>404</v>
      </c>
      <c r="D282" s="105" t="s">
        <v>130</v>
      </c>
      <c r="E282" s="105" t="s">
        <v>131</v>
      </c>
      <c r="F282" s="108">
        <v>4116058.68</v>
      </c>
      <c r="G282" s="109">
        <v>4116058.68</v>
      </c>
      <c r="H282" s="131">
        <f t="shared" si="4"/>
        <v>100</v>
      </c>
    </row>
    <row r="283" spans="1:8" ht="12.75">
      <c r="A283" s="161">
        <v>273</v>
      </c>
      <c r="B283" s="104" t="s">
        <v>77</v>
      </c>
      <c r="C283" s="105" t="s">
        <v>404</v>
      </c>
      <c r="D283" s="105" t="s">
        <v>405</v>
      </c>
      <c r="E283" s="105" t="s">
        <v>131</v>
      </c>
      <c r="F283" s="108">
        <v>4116058.68</v>
      </c>
      <c r="G283" s="109">
        <v>4116058.68</v>
      </c>
      <c r="H283" s="131">
        <f t="shared" si="4"/>
        <v>100</v>
      </c>
    </row>
    <row r="284" spans="1:8" ht="12.75">
      <c r="A284" s="162">
        <v>274</v>
      </c>
      <c r="B284" s="104" t="s">
        <v>292</v>
      </c>
      <c r="C284" s="105" t="s">
        <v>404</v>
      </c>
      <c r="D284" s="105" t="s">
        <v>405</v>
      </c>
      <c r="E284" s="105" t="s">
        <v>119</v>
      </c>
      <c r="F284" s="108">
        <v>4116058.68</v>
      </c>
      <c r="G284" s="109">
        <v>4116058.68</v>
      </c>
      <c r="H284" s="131">
        <f t="shared" si="4"/>
        <v>100</v>
      </c>
    </row>
    <row r="285" spans="1:8" ht="12.75">
      <c r="A285" s="161">
        <v>275</v>
      </c>
      <c r="B285" s="116" t="s">
        <v>78</v>
      </c>
      <c r="C285" s="105" t="s">
        <v>847</v>
      </c>
      <c r="D285" s="105" t="s">
        <v>130</v>
      </c>
      <c r="E285" s="105" t="s">
        <v>131</v>
      </c>
      <c r="F285" s="108">
        <v>71565796</v>
      </c>
      <c r="G285" s="109">
        <v>58582721.07</v>
      </c>
      <c r="H285" s="131">
        <f t="shared" si="4"/>
        <v>81.85854744073552</v>
      </c>
    </row>
    <row r="286" spans="1:8" ht="12.75">
      <c r="A286" s="162">
        <v>276</v>
      </c>
      <c r="B286" s="104" t="s">
        <v>291</v>
      </c>
      <c r="C286" s="105" t="s">
        <v>847</v>
      </c>
      <c r="D286" s="105" t="s">
        <v>22</v>
      </c>
      <c r="E286" s="105" t="s">
        <v>131</v>
      </c>
      <c r="F286" s="108">
        <v>405000</v>
      </c>
      <c r="G286" s="109">
        <v>405000</v>
      </c>
      <c r="H286" s="131">
        <f t="shared" si="4"/>
        <v>100</v>
      </c>
    </row>
    <row r="287" spans="1:8" ht="12.75">
      <c r="A287" s="161">
        <v>277</v>
      </c>
      <c r="B287" s="104" t="s">
        <v>292</v>
      </c>
      <c r="C287" s="105" t="s">
        <v>847</v>
      </c>
      <c r="D287" s="105" t="s">
        <v>22</v>
      </c>
      <c r="E287" s="105" t="s">
        <v>119</v>
      </c>
      <c r="F287" s="108">
        <v>405000</v>
      </c>
      <c r="G287" s="109">
        <v>405000</v>
      </c>
      <c r="H287" s="131">
        <f t="shared" si="4"/>
        <v>100</v>
      </c>
    </row>
    <row r="288" spans="1:8" ht="25.5">
      <c r="A288" s="162">
        <v>278</v>
      </c>
      <c r="B288" s="104" t="s">
        <v>353</v>
      </c>
      <c r="C288" s="105" t="s">
        <v>847</v>
      </c>
      <c r="D288" s="105" t="s">
        <v>537</v>
      </c>
      <c r="E288" s="105" t="s">
        <v>131</v>
      </c>
      <c r="F288" s="108">
        <v>620925</v>
      </c>
      <c r="G288" s="109">
        <v>620925</v>
      </c>
      <c r="H288" s="131">
        <f t="shared" si="4"/>
        <v>100</v>
      </c>
    </row>
    <row r="289" spans="1:8" ht="12.75">
      <c r="A289" s="161">
        <v>279</v>
      </c>
      <c r="B289" s="104" t="s">
        <v>292</v>
      </c>
      <c r="C289" s="105" t="s">
        <v>847</v>
      </c>
      <c r="D289" s="105" t="s">
        <v>537</v>
      </c>
      <c r="E289" s="105" t="s">
        <v>119</v>
      </c>
      <c r="F289" s="108">
        <v>620925</v>
      </c>
      <c r="G289" s="109">
        <v>620925</v>
      </c>
      <c r="H289" s="131">
        <f t="shared" si="4"/>
        <v>100</v>
      </c>
    </row>
    <row r="290" spans="1:8" ht="27" customHeight="1">
      <c r="A290" s="162">
        <v>280</v>
      </c>
      <c r="B290" s="104" t="s">
        <v>79</v>
      </c>
      <c r="C290" s="105" t="s">
        <v>847</v>
      </c>
      <c r="D290" s="105" t="s">
        <v>545</v>
      </c>
      <c r="E290" s="105" t="s">
        <v>131</v>
      </c>
      <c r="F290" s="108">
        <v>1463952</v>
      </c>
      <c r="G290" s="109">
        <v>1463952</v>
      </c>
      <c r="H290" s="131">
        <f t="shared" si="4"/>
        <v>100</v>
      </c>
    </row>
    <row r="291" spans="1:8" ht="12.75">
      <c r="A291" s="161">
        <v>281</v>
      </c>
      <c r="B291" s="104" t="s">
        <v>292</v>
      </c>
      <c r="C291" s="105" t="s">
        <v>847</v>
      </c>
      <c r="D291" s="105" t="s">
        <v>545</v>
      </c>
      <c r="E291" s="105" t="s">
        <v>119</v>
      </c>
      <c r="F291" s="108">
        <v>1463952</v>
      </c>
      <c r="G291" s="109">
        <v>1463952</v>
      </c>
      <c r="H291" s="131">
        <f t="shared" si="4"/>
        <v>100</v>
      </c>
    </row>
    <row r="292" spans="1:8" ht="25.5">
      <c r="A292" s="162">
        <v>282</v>
      </c>
      <c r="B292" s="104" t="s">
        <v>80</v>
      </c>
      <c r="C292" s="105" t="s">
        <v>847</v>
      </c>
      <c r="D292" s="105" t="s">
        <v>204</v>
      </c>
      <c r="E292" s="105" t="s">
        <v>131</v>
      </c>
      <c r="F292" s="108">
        <v>432000</v>
      </c>
      <c r="G292" s="109">
        <v>432000</v>
      </c>
      <c r="H292" s="131">
        <f t="shared" si="4"/>
        <v>100</v>
      </c>
    </row>
    <row r="293" spans="1:8" ht="12.75">
      <c r="A293" s="161">
        <v>283</v>
      </c>
      <c r="B293" s="104" t="s">
        <v>292</v>
      </c>
      <c r="C293" s="105" t="s">
        <v>847</v>
      </c>
      <c r="D293" s="105" t="s">
        <v>204</v>
      </c>
      <c r="E293" s="105" t="s">
        <v>119</v>
      </c>
      <c r="F293" s="108">
        <v>432000</v>
      </c>
      <c r="G293" s="109">
        <v>432000</v>
      </c>
      <c r="H293" s="131">
        <f t="shared" si="4"/>
        <v>100</v>
      </c>
    </row>
    <row r="294" spans="1:8" ht="25.5">
      <c r="A294" s="162">
        <v>284</v>
      </c>
      <c r="B294" s="104" t="s">
        <v>81</v>
      </c>
      <c r="C294" s="105" t="s">
        <v>847</v>
      </c>
      <c r="D294" s="105" t="s">
        <v>524</v>
      </c>
      <c r="E294" s="105" t="s">
        <v>131</v>
      </c>
      <c r="F294" s="108">
        <v>14962500</v>
      </c>
      <c r="G294" s="109">
        <v>10955746.26</v>
      </c>
      <c r="H294" s="131">
        <f t="shared" si="4"/>
        <v>73.22136180451128</v>
      </c>
    </row>
    <row r="295" spans="1:8" ht="12.75">
      <c r="A295" s="161">
        <v>285</v>
      </c>
      <c r="B295" s="104" t="s">
        <v>292</v>
      </c>
      <c r="C295" s="105" t="s">
        <v>847</v>
      </c>
      <c r="D295" s="105" t="s">
        <v>524</v>
      </c>
      <c r="E295" s="105" t="s">
        <v>119</v>
      </c>
      <c r="F295" s="108">
        <v>14962500</v>
      </c>
      <c r="G295" s="109">
        <v>10955746.26</v>
      </c>
      <c r="H295" s="131">
        <f t="shared" si="4"/>
        <v>73.22136180451128</v>
      </c>
    </row>
    <row r="296" spans="1:8" ht="25.5">
      <c r="A296" s="162">
        <v>286</v>
      </c>
      <c r="B296" s="104" t="s">
        <v>367</v>
      </c>
      <c r="C296" s="105" t="s">
        <v>847</v>
      </c>
      <c r="D296" s="105" t="s">
        <v>396</v>
      </c>
      <c r="E296" s="105" t="s">
        <v>131</v>
      </c>
      <c r="F296" s="108">
        <v>9977000</v>
      </c>
      <c r="G296" s="109">
        <v>6016187.46</v>
      </c>
      <c r="H296" s="131">
        <f t="shared" si="4"/>
        <v>60.30056590157362</v>
      </c>
    </row>
    <row r="297" spans="1:8" ht="12.75">
      <c r="A297" s="161">
        <v>287</v>
      </c>
      <c r="B297" s="104" t="s">
        <v>292</v>
      </c>
      <c r="C297" s="105" t="s">
        <v>847</v>
      </c>
      <c r="D297" s="105" t="s">
        <v>396</v>
      </c>
      <c r="E297" s="105" t="s">
        <v>119</v>
      </c>
      <c r="F297" s="108">
        <v>9977000</v>
      </c>
      <c r="G297" s="109">
        <v>6016187.46</v>
      </c>
      <c r="H297" s="131">
        <f t="shared" si="4"/>
        <v>60.30056590157362</v>
      </c>
    </row>
    <row r="298" spans="1:8" ht="38.25">
      <c r="A298" s="162">
        <v>288</v>
      </c>
      <c r="B298" s="104" t="s">
        <v>354</v>
      </c>
      <c r="C298" s="105" t="s">
        <v>847</v>
      </c>
      <c r="D298" s="105" t="s">
        <v>110</v>
      </c>
      <c r="E298" s="105" t="s">
        <v>131</v>
      </c>
      <c r="F298" s="108">
        <v>1544619</v>
      </c>
      <c r="G298" s="109">
        <v>1544619</v>
      </c>
      <c r="H298" s="131">
        <f t="shared" si="4"/>
        <v>100</v>
      </c>
    </row>
    <row r="299" spans="1:8" ht="12.75">
      <c r="A299" s="161">
        <v>289</v>
      </c>
      <c r="B299" s="104" t="s">
        <v>292</v>
      </c>
      <c r="C299" s="105" t="s">
        <v>847</v>
      </c>
      <c r="D299" s="105" t="s">
        <v>110</v>
      </c>
      <c r="E299" s="105" t="s">
        <v>119</v>
      </c>
      <c r="F299" s="108">
        <v>1544619</v>
      </c>
      <c r="G299" s="109">
        <v>1544619</v>
      </c>
      <c r="H299" s="131">
        <f t="shared" si="4"/>
        <v>100</v>
      </c>
    </row>
    <row r="300" spans="1:8" ht="27" customHeight="1">
      <c r="A300" s="162">
        <v>290</v>
      </c>
      <c r="B300" s="104" t="s">
        <v>82</v>
      </c>
      <c r="C300" s="105" t="s">
        <v>847</v>
      </c>
      <c r="D300" s="105" t="s">
        <v>866</v>
      </c>
      <c r="E300" s="105" t="s">
        <v>131</v>
      </c>
      <c r="F300" s="108">
        <v>1718500</v>
      </c>
      <c r="G300" s="109">
        <v>1718500</v>
      </c>
      <c r="H300" s="131">
        <f t="shared" si="4"/>
        <v>100</v>
      </c>
    </row>
    <row r="301" spans="1:8" ht="12.75">
      <c r="A301" s="161">
        <v>291</v>
      </c>
      <c r="B301" s="104" t="s">
        <v>292</v>
      </c>
      <c r="C301" s="105" t="s">
        <v>847</v>
      </c>
      <c r="D301" s="105" t="s">
        <v>866</v>
      </c>
      <c r="E301" s="105" t="s">
        <v>119</v>
      </c>
      <c r="F301" s="108">
        <v>1718500</v>
      </c>
      <c r="G301" s="109">
        <v>1718500</v>
      </c>
      <c r="H301" s="131">
        <f t="shared" si="4"/>
        <v>100</v>
      </c>
    </row>
    <row r="302" spans="1:8" ht="51">
      <c r="A302" s="162">
        <v>292</v>
      </c>
      <c r="B302" s="104" t="s">
        <v>83</v>
      </c>
      <c r="C302" s="105" t="s">
        <v>847</v>
      </c>
      <c r="D302" s="105" t="s">
        <v>205</v>
      </c>
      <c r="E302" s="105" t="s">
        <v>131</v>
      </c>
      <c r="F302" s="108">
        <v>40441300</v>
      </c>
      <c r="G302" s="109">
        <v>35425791.35</v>
      </c>
      <c r="H302" s="131">
        <f t="shared" si="4"/>
        <v>87.59805285685674</v>
      </c>
    </row>
    <row r="303" spans="1:8" ht="12.75">
      <c r="A303" s="161">
        <v>293</v>
      </c>
      <c r="B303" s="104" t="s">
        <v>292</v>
      </c>
      <c r="C303" s="105" t="s">
        <v>847</v>
      </c>
      <c r="D303" s="105" t="s">
        <v>205</v>
      </c>
      <c r="E303" s="105" t="s">
        <v>119</v>
      </c>
      <c r="F303" s="108">
        <v>40441300</v>
      </c>
      <c r="G303" s="109">
        <v>35425791.35</v>
      </c>
      <c r="H303" s="131">
        <f t="shared" si="4"/>
        <v>87.59805285685674</v>
      </c>
    </row>
    <row r="304" spans="1:8" ht="12.75">
      <c r="A304" s="162">
        <v>294</v>
      </c>
      <c r="B304" s="116" t="s">
        <v>241</v>
      </c>
      <c r="C304" s="105" t="s">
        <v>849</v>
      </c>
      <c r="D304" s="105" t="s">
        <v>130</v>
      </c>
      <c r="E304" s="105" t="s">
        <v>131</v>
      </c>
      <c r="F304" s="108">
        <v>2805000</v>
      </c>
      <c r="G304" s="109">
        <v>2141348.29</v>
      </c>
      <c r="H304" s="131">
        <f t="shared" si="4"/>
        <v>76.34040249554367</v>
      </c>
    </row>
    <row r="305" spans="1:8" ht="51">
      <c r="A305" s="161">
        <v>295</v>
      </c>
      <c r="B305" s="104" t="s">
        <v>83</v>
      </c>
      <c r="C305" s="105" t="s">
        <v>849</v>
      </c>
      <c r="D305" s="105" t="s">
        <v>205</v>
      </c>
      <c r="E305" s="105" t="s">
        <v>131</v>
      </c>
      <c r="F305" s="108">
        <v>2693000</v>
      </c>
      <c r="G305" s="109">
        <v>2029348.29</v>
      </c>
      <c r="H305" s="131">
        <f t="shared" si="4"/>
        <v>75.35641626438915</v>
      </c>
    </row>
    <row r="306" spans="1:8" ht="12.75">
      <c r="A306" s="162">
        <v>296</v>
      </c>
      <c r="B306" s="104" t="s">
        <v>272</v>
      </c>
      <c r="C306" s="105" t="s">
        <v>849</v>
      </c>
      <c r="D306" s="105" t="s">
        <v>205</v>
      </c>
      <c r="E306" s="105" t="s">
        <v>182</v>
      </c>
      <c r="F306" s="108">
        <v>2693000</v>
      </c>
      <c r="G306" s="109">
        <v>2029348.29</v>
      </c>
      <c r="H306" s="131">
        <f t="shared" si="4"/>
        <v>75.35641626438915</v>
      </c>
    </row>
    <row r="307" spans="1:8" ht="25.5">
      <c r="A307" s="161">
        <v>297</v>
      </c>
      <c r="B307" s="104" t="s">
        <v>239</v>
      </c>
      <c r="C307" s="105" t="s">
        <v>849</v>
      </c>
      <c r="D307" s="105" t="s">
        <v>901</v>
      </c>
      <c r="E307" s="105" t="s">
        <v>131</v>
      </c>
      <c r="F307" s="108">
        <v>112000</v>
      </c>
      <c r="G307" s="109">
        <v>112000</v>
      </c>
      <c r="H307" s="131">
        <f t="shared" si="4"/>
        <v>100</v>
      </c>
    </row>
    <row r="308" spans="1:8" ht="12.75">
      <c r="A308" s="162">
        <v>298</v>
      </c>
      <c r="B308" s="104" t="s">
        <v>230</v>
      </c>
      <c r="C308" s="105" t="s">
        <v>849</v>
      </c>
      <c r="D308" s="105" t="s">
        <v>901</v>
      </c>
      <c r="E308" s="105" t="s">
        <v>192</v>
      </c>
      <c r="F308" s="108">
        <v>112000</v>
      </c>
      <c r="G308" s="109">
        <v>112000</v>
      </c>
      <c r="H308" s="131">
        <f t="shared" si="4"/>
        <v>100</v>
      </c>
    </row>
    <row r="309" spans="2:8" ht="12.75">
      <c r="B309" s="194" t="s">
        <v>807</v>
      </c>
      <c r="C309" s="194"/>
      <c r="D309" s="194"/>
      <c r="E309" s="194"/>
      <c r="F309" s="110">
        <v>625611129</v>
      </c>
      <c r="G309" s="110">
        <v>603318974.96</v>
      </c>
      <c r="H309" s="131">
        <f t="shared" si="4"/>
        <v>96.43673953249</v>
      </c>
    </row>
    <row r="311" ht="12.75">
      <c r="B311" s="25" t="s">
        <v>152</v>
      </c>
    </row>
  </sheetData>
  <autoFilter ref="A10:E309"/>
  <mergeCells count="2">
    <mergeCell ref="B309:E309"/>
    <mergeCell ref="B8:G8"/>
  </mergeCells>
  <printOptions/>
  <pageMargins left="0.41" right="0.1968503937007874" top="0.1968503937007874" bottom="0.1968503937007874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45"/>
  <sheetViews>
    <sheetView view="pageBreakPreview" zoomScaleSheetLayoutView="100" workbookViewId="0" topLeftCell="A827">
      <selection activeCell="B843" sqref="B843"/>
    </sheetView>
  </sheetViews>
  <sheetFormatPr defaultColWidth="9.00390625" defaultRowHeight="12.75" outlineLevelRow="3"/>
  <cols>
    <col min="1" max="1" width="4.625" style="146" customWidth="1"/>
    <col min="2" max="2" width="51.375" style="0" customWidth="1"/>
    <col min="3" max="3" width="6.625" style="0" customWidth="1"/>
    <col min="4" max="4" width="8.625" style="0" customWidth="1"/>
    <col min="5" max="5" width="9.75390625" style="0" customWidth="1"/>
    <col min="6" max="6" width="8.375" style="0" customWidth="1"/>
    <col min="7" max="7" width="11.625" style="0" customWidth="1"/>
    <col min="8" max="8" width="12.625" style="0" customWidth="1"/>
    <col min="9" max="9" width="8.00390625" style="0" customWidth="1"/>
  </cols>
  <sheetData>
    <row r="1" ht="12.75">
      <c r="D1" t="s">
        <v>386</v>
      </c>
    </row>
    <row r="2" ht="12.75">
      <c r="D2" t="s">
        <v>45</v>
      </c>
    </row>
    <row r="3" ht="12.75">
      <c r="D3" t="s">
        <v>444</v>
      </c>
    </row>
    <row r="4" ht="12.75">
      <c r="D4" t="s">
        <v>890</v>
      </c>
    </row>
    <row r="5" ht="12.75">
      <c r="D5" t="s">
        <v>157</v>
      </c>
    </row>
    <row r="6" spans="2:6" ht="12.75" hidden="1">
      <c r="B6" s="31"/>
      <c r="C6" s="31"/>
      <c r="D6" s="27"/>
      <c r="E6" s="31"/>
      <c r="F6" s="31"/>
    </row>
    <row r="7" spans="1:9" s="34" customFormat="1" ht="26.25" customHeight="1">
      <c r="A7" s="146"/>
      <c r="B7" s="195" t="s">
        <v>737</v>
      </c>
      <c r="C7" s="195"/>
      <c r="D7" s="195"/>
      <c r="E7" s="195"/>
      <c r="F7" s="195"/>
      <c r="G7" s="195"/>
      <c r="H7" s="195"/>
      <c r="I7" s="195"/>
    </row>
    <row r="8" spans="3:6" ht="19.5" customHeight="1" hidden="1">
      <c r="C8" s="27"/>
      <c r="E8" s="27"/>
      <c r="F8" s="27"/>
    </row>
    <row r="9" spans="1:9" s="144" customFormat="1" ht="76.5" customHeight="1">
      <c r="A9" s="147" t="s">
        <v>878</v>
      </c>
      <c r="B9" s="149" t="s">
        <v>738</v>
      </c>
      <c r="C9" s="26" t="s">
        <v>2</v>
      </c>
      <c r="D9" s="26" t="s">
        <v>863</v>
      </c>
      <c r="E9" s="26" t="s">
        <v>127</v>
      </c>
      <c r="F9" s="26" t="s">
        <v>128</v>
      </c>
      <c r="G9" s="26" t="s">
        <v>888</v>
      </c>
      <c r="H9" s="26" t="s">
        <v>889</v>
      </c>
      <c r="I9" s="26" t="s">
        <v>661</v>
      </c>
    </row>
    <row r="10" spans="1:9" s="38" customFormat="1" ht="25.5">
      <c r="A10" s="148">
        <v>1</v>
      </c>
      <c r="B10" s="116" t="s">
        <v>84</v>
      </c>
      <c r="C10" s="103" t="s">
        <v>818</v>
      </c>
      <c r="D10" s="103" t="s">
        <v>819</v>
      </c>
      <c r="E10" s="103" t="s">
        <v>130</v>
      </c>
      <c r="F10" s="103" t="s">
        <v>131</v>
      </c>
      <c r="G10" s="106">
        <v>1134486</v>
      </c>
      <c r="H10" s="107">
        <v>1069311.47</v>
      </c>
      <c r="I10" s="132">
        <f>H10/G10*100</f>
        <v>94.25514902784168</v>
      </c>
    </row>
    <row r="11" spans="1:9" ht="12.75" outlineLevel="1">
      <c r="A11" s="148">
        <v>2</v>
      </c>
      <c r="B11" s="116" t="s">
        <v>258</v>
      </c>
      <c r="C11" s="103" t="s">
        <v>818</v>
      </c>
      <c r="D11" s="103" t="s">
        <v>391</v>
      </c>
      <c r="E11" s="103" t="s">
        <v>130</v>
      </c>
      <c r="F11" s="103" t="s">
        <v>131</v>
      </c>
      <c r="G11" s="106">
        <v>931486</v>
      </c>
      <c r="H11" s="107">
        <v>907771.47</v>
      </c>
      <c r="I11" s="132">
        <f aca="true" t="shared" si="0" ref="I11:I74">H11/G11*100</f>
        <v>97.45411847306346</v>
      </c>
    </row>
    <row r="12" spans="1:9" ht="51" outlineLevel="2">
      <c r="A12" s="148">
        <v>3</v>
      </c>
      <c r="B12" s="116" t="s">
        <v>267</v>
      </c>
      <c r="C12" s="103" t="s">
        <v>818</v>
      </c>
      <c r="D12" s="103" t="s">
        <v>820</v>
      </c>
      <c r="E12" s="103" t="s">
        <v>130</v>
      </c>
      <c r="F12" s="103" t="s">
        <v>131</v>
      </c>
      <c r="G12" s="106">
        <v>873794</v>
      </c>
      <c r="H12" s="107">
        <v>852079.47</v>
      </c>
      <c r="I12" s="132">
        <f t="shared" si="0"/>
        <v>97.51491427041155</v>
      </c>
    </row>
    <row r="13" spans="1:9" ht="12.75" outlineLevel="3">
      <c r="A13" s="148">
        <v>4</v>
      </c>
      <c r="B13" s="44" t="s">
        <v>279</v>
      </c>
      <c r="C13" s="103" t="s">
        <v>818</v>
      </c>
      <c r="D13" s="103" t="s">
        <v>820</v>
      </c>
      <c r="E13" s="103" t="s">
        <v>821</v>
      </c>
      <c r="F13" s="103" t="s">
        <v>131</v>
      </c>
      <c r="G13" s="106">
        <v>873794</v>
      </c>
      <c r="H13" s="107">
        <v>852079.47</v>
      </c>
      <c r="I13" s="132">
        <f t="shared" si="0"/>
        <v>97.51491427041155</v>
      </c>
    </row>
    <row r="14" spans="1:9" ht="12.75" outlineLevel="1">
      <c r="A14" s="148">
        <v>5</v>
      </c>
      <c r="B14" s="44" t="s">
        <v>231</v>
      </c>
      <c r="C14" s="103" t="s">
        <v>818</v>
      </c>
      <c r="D14" s="103" t="s">
        <v>820</v>
      </c>
      <c r="E14" s="103" t="s">
        <v>821</v>
      </c>
      <c r="F14" s="103" t="s">
        <v>822</v>
      </c>
      <c r="G14" s="106">
        <v>873794</v>
      </c>
      <c r="H14" s="107">
        <v>852079.47</v>
      </c>
      <c r="I14" s="132">
        <f t="shared" si="0"/>
        <v>97.51491427041155</v>
      </c>
    </row>
    <row r="15" spans="1:9" ht="12.75" outlineLevel="2">
      <c r="A15" s="148">
        <v>6</v>
      </c>
      <c r="B15" s="116" t="s">
        <v>259</v>
      </c>
      <c r="C15" s="103" t="s">
        <v>818</v>
      </c>
      <c r="D15" s="103" t="s">
        <v>23</v>
      </c>
      <c r="E15" s="103" t="s">
        <v>130</v>
      </c>
      <c r="F15" s="103" t="s">
        <v>131</v>
      </c>
      <c r="G15" s="106">
        <v>57692</v>
      </c>
      <c r="H15" s="107">
        <v>55692</v>
      </c>
      <c r="I15" s="132">
        <f t="shared" si="0"/>
        <v>96.53331484434584</v>
      </c>
    </row>
    <row r="16" spans="1:9" ht="25.5" outlineLevel="3">
      <c r="A16" s="148">
        <v>7</v>
      </c>
      <c r="B16" s="44" t="s">
        <v>293</v>
      </c>
      <c r="C16" s="103" t="s">
        <v>818</v>
      </c>
      <c r="D16" s="103" t="s">
        <v>23</v>
      </c>
      <c r="E16" s="103" t="s">
        <v>533</v>
      </c>
      <c r="F16" s="103" t="s">
        <v>131</v>
      </c>
      <c r="G16" s="106">
        <v>3372</v>
      </c>
      <c r="H16" s="107">
        <v>3372</v>
      </c>
      <c r="I16" s="132">
        <f t="shared" si="0"/>
        <v>100</v>
      </c>
    </row>
    <row r="17" spans="1:9" ht="17.25" customHeight="1" outlineLevel="1">
      <c r="A17" s="148">
        <v>8</v>
      </c>
      <c r="B17" s="44" t="s">
        <v>230</v>
      </c>
      <c r="C17" s="103" t="s">
        <v>818</v>
      </c>
      <c r="D17" s="103" t="s">
        <v>23</v>
      </c>
      <c r="E17" s="103" t="s">
        <v>533</v>
      </c>
      <c r="F17" s="103" t="s">
        <v>192</v>
      </c>
      <c r="G17" s="106">
        <v>3372</v>
      </c>
      <c r="H17" s="107">
        <v>3372</v>
      </c>
      <c r="I17" s="132">
        <f t="shared" si="0"/>
        <v>100</v>
      </c>
    </row>
    <row r="18" spans="1:9" ht="12.75" outlineLevel="2">
      <c r="A18" s="148">
        <v>9</v>
      </c>
      <c r="B18" s="44" t="s">
        <v>295</v>
      </c>
      <c r="C18" s="103" t="s">
        <v>818</v>
      </c>
      <c r="D18" s="103" t="s">
        <v>23</v>
      </c>
      <c r="E18" s="103" t="s">
        <v>519</v>
      </c>
      <c r="F18" s="103" t="s">
        <v>131</v>
      </c>
      <c r="G18" s="106">
        <v>54320</v>
      </c>
      <c r="H18" s="107">
        <v>52320</v>
      </c>
      <c r="I18" s="132">
        <f t="shared" si="0"/>
        <v>96.3181148748159</v>
      </c>
    </row>
    <row r="19" spans="1:9" ht="12.75" outlineLevel="3">
      <c r="A19" s="148">
        <v>10</v>
      </c>
      <c r="B19" s="44" t="s">
        <v>231</v>
      </c>
      <c r="C19" s="103" t="s">
        <v>818</v>
      </c>
      <c r="D19" s="103" t="s">
        <v>23</v>
      </c>
      <c r="E19" s="103" t="s">
        <v>519</v>
      </c>
      <c r="F19" s="103" t="s">
        <v>822</v>
      </c>
      <c r="G19" s="106">
        <v>54320</v>
      </c>
      <c r="H19" s="107">
        <v>52320</v>
      </c>
      <c r="I19" s="132">
        <f t="shared" si="0"/>
        <v>96.3181148748159</v>
      </c>
    </row>
    <row r="20" spans="1:9" ht="12.75">
      <c r="A20" s="148">
        <v>11</v>
      </c>
      <c r="B20" s="116" t="s">
        <v>236</v>
      </c>
      <c r="C20" s="103" t="s">
        <v>818</v>
      </c>
      <c r="D20" s="103" t="s">
        <v>136</v>
      </c>
      <c r="E20" s="103" t="s">
        <v>130</v>
      </c>
      <c r="F20" s="103" t="s">
        <v>131</v>
      </c>
      <c r="G20" s="106">
        <v>183000</v>
      </c>
      <c r="H20" s="107">
        <v>141540</v>
      </c>
      <c r="I20" s="132">
        <f t="shared" si="0"/>
        <v>77.34426229508196</v>
      </c>
    </row>
    <row r="21" spans="1:9" ht="12.75" outlineLevel="1">
      <c r="A21" s="148">
        <v>12</v>
      </c>
      <c r="B21" s="116" t="s">
        <v>360</v>
      </c>
      <c r="C21" s="103" t="s">
        <v>818</v>
      </c>
      <c r="D21" s="103" t="s">
        <v>825</v>
      </c>
      <c r="E21" s="103" t="s">
        <v>130</v>
      </c>
      <c r="F21" s="103" t="s">
        <v>131</v>
      </c>
      <c r="G21" s="106">
        <v>183000</v>
      </c>
      <c r="H21" s="107">
        <v>141540</v>
      </c>
      <c r="I21" s="132">
        <f t="shared" si="0"/>
        <v>77.34426229508196</v>
      </c>
    </row>
    <row r="22" spans="1:9" ht="12.75" outlineLevel="2">
      <c r="A22" s="148">
        <v>13</v>
      </c>
      <c r="B22" s="44" t="s">
        <v>361</v>
      </c>
      <c r="C22" s="103" t="s">
        <v>818</v>
      </c>
      <c r="D22" s="103" t="s">
        <v>825</v>
      </c>
      <c r="E22" s="103" t="s">
        <v>826</v>
      </c>
      <c r="F22" s="103" t="s">
        <v>131</v>
      </c>
      <c r="G22" s="106">
        <v>84000</v>
      </c>
      <c r="H22" s="107">
        <v>42540</v>
      </c>
      <c r="I22" s="132">
        <f t="shared" si="0"/>
        <v>50.642857142857146</v>
      </c>
    </row>
    <row r="23" spans="1:9" s="39" customFormat="1" ht="15" outlineLevel="3">
      <c r="A23" s="148">
        <v>14</v>
      </c>
      <c r="B23" s="44" t="s">
        <v>231</v>
      </c>
      <c r="C23" s="103" t="s">
        <v>818</v>
      </c>
      <c r="D23" s="103" t="s">
        <v>825</v>
      </c>
      <c r="E23" s="103" t="s">
        <v>826</v>
      </c>
      <c r="F23" s="103" t="s">
        <v>822</v>
      </c>
      <c r="G23" s="106">
        <v>84000</v>
      </c>
      <c r="H23" s="107">
        <v>42540</v>
      </c>
      <c r="I23" s="132">
        <f t="shared" si="0"/>
        <v>50.642857142857146</v>
      </c>
    </row>
    <row r="24" spans="1:9" ht="12.75" outlineLevel="1">
      <c r="A24" s="148">
        <v>15</v>
      </c>
      <c r="B24" s="44" t="s">
        <v>362</v>
      </c>
      <c r="C24" s="103" t="s">
        <v>818</v>
      </c>
      <c r="D24" s="103" t="s">
        <v>825</v>
      </c>
      <c r="E24" s="103" t="s">
        <v>827</v>
      </c>
      <c r="F24" s="103" t="s">
        <v>131</v>
      </c>
      <c r="G24" s="106">
        <v>99000</v>
      </c>
      <c r="H24" s="107">
        <v>99000</v>
      </c>
      <c r="I24" s="132">
        <f t="shared" si="0"/>
        <v>100</v>
      </c>
    </row>
    <row r="25" spans="1:9" ht="12.75" outlineLevel="2">
      <c r="A25" s="148">
        <v>16</v>
      </c>
      <c r="B25" s="44" t="s">
        <v>231</v>
      </c>
      <c r="C25" s="103" t="s">
        <v>818</v>
      </c>
      <c r="D25" s="103" t="s">
        <v>825</v>
      </c>
      <c r="E25" s="103" t="s">
        <v>827</v>
      </c>
      <c r="F25" s="103" t="s">
        <v>822</v>
      </c>
      <c r="G25" s="106">
        <v>99000</v>
      </c>
      <c r="H25" s="107">
        <v>99000</v>
      </c>
      <c r="I25" s="132">
        <f t="shared" si="0"/>
        <v>100</v>
      </c>
    </row>
    <row r="26" spans="1:9" ht="12.75" outlineLevel="3">
      <c r="A26" s="148">
        <v>17</v>
      </c>
      <c r="B26" s="116" t="s">
        <v>240</v>
      </c>
      <c r="C26" s="103" t="s">
        <v>818</v>
      </c>
      <c r="D26" s="103" t="s">
        <v>140</v>
      </c>
      <c r="E26" s="103" t="s">
        <v>130</v>
      </c>
      <c r="F26" s="103" t="s">
        <v>131</v>
      </c>
      <c r="G26" s="106">
        <v>20000</v>
      </c>
      <c r="H26" s="107">
        <v>20000</v>
      </c>
      <c r="I26" s="132">
        <f t="shared" si="0"/>
        <v>100</v>
      </c>
    </row>
    <row r="27" spans="1:9" s="37" customFormat="1" ht="12.75" outlineLevel="1">
      <c r="A27" s="148">
        <v>18</v>
      </c>
      <c r="B27" s="116" t="s">
        <v>78</v>
      </c>
      <c r="C27" s="103" t="s">
        <v>818</v>
      </c>
      <c r="D27" s="103" t="s">
        <v>847</v>
      </c>
      <c r="E27" s="103" t="s">
        <v>130</v>
      </c>
      <c r="F27" s="103" t="s">
        <v>131</v>
      </c>
      <c r="G27" s="106">
        <v>20000</v>
      </c>
      <c r="H27" s="107">
        <v>20000</v>
      </c>
      <c r="I27" s="132">
        <f t="shared" si="0"/>
        <v>100</v>
      </c>
    </row>
    <row r="28" spans="1:9" ht="12.75" outlineLevel="2">
      <c r="A28" s="148">
        <v>19</v>
      </c>
      <c r="B28" s="44" t="s">
        <v>291</v>
      </c>
      <c r="C28" s="103" t="s">
        <v>818</v>
      </c>
      <c r="D28" s="103" t="s">
        <v>847</v>
      </c>
      <c r="E28" s="103" t="s">
        <v>22</v>
      </c>
      <c r="F28" s="103" t="s">
        <v>131</v>
      </c>
      <c r="G28" s="106">
        <v>20000</v>
      </c>
      <c r="H28" s="107">
        <v>20000</v>
      </c>
      <c r="I28" s="132">
        <f t="shared" si="0"/>
        <v>100</v>
      </c>
    </row>
    <row r="29" spans="1:9" ht="12.75" outlineLevel="3">
      <c r="A29" s="148">
        <v>20</v>
      </c>
      <c r="B29" s="44" t="s">
        <v>292</v>
      </c>
      <c r="C29" s="103" t="s">
        <v>818</v>
      </c>
      <c r="D29" s="103" t="s">
        <v>847</v>
      </c>
      <c r="E29" s="103" t="s">
        <v>22</v>
      </c>
      <c r="F29" s="103" t="s">
        <v>119</v>
      </c>
      <c r="G29" s="106">
        <v>20000</v>
      </c>
      <c r="H29" s="107">
        <v>20000</v>
      </c>
      <c r="I29" s="132">
        <f t="shared" si="0"/>
        <v>100</v>
      </c>
    </row>
    <row r="30" spans="1:9" ht="14.25" customHeight="1" outlineLevel="2">
      <c r="A30" s="148">
        <v>21</v>
      </c>
      <c r="B30" s="116" t="s">
        <v>85</v>
      </c>
      <c r="C30" s="103" t="s">
        <v>829</v>
      </c>
      <c r="D30" s="103" t="s">
        <v>819</v>
      </c>
      <c r="E30" s="103" t="s">
        <v>130</v>
      </c>
      <c r="F30" s="103" t="s">
        <v>131</v>
      </c>
      <c r="G30" s="106">
        <v>1040862.53</v>
      </c>
      <c r="H30" s="107">
        <v>1038560.76</v>
      </c>
      <c r="I30" s="132">
        <f t="shared" si="0"/>
        <v>99.77885936579925</v>
      </c>
    </row>
    <row r="31" spans="1:9" ht="12.75" outlineLevel="3">
      <c r="A31" s="148">
        <v>22</v>
      </c>
      <c r="B31" s="116" t="s">
        <v>258</v>
      </c>
      <c r="C31" s="103" t="s">
        <v>829</v>
      </c>
      <c r="D31" s="103" t="s">
        <v>391</v>
      </c>
      <c r="E31" s="103" t="s">
        <v>130</v>
      </c>
      <c r="F31" s="103" t="s">
        <v>131</v>
      </c>
      <c r="G31" s="106">
        <v>758534.53</v>
      </c>
      <c r="H31" s="107">
        <v>756232.76</v>
      </c>
      <c r="I31" s="132">
        <f t="shared" si="0"/>
        <v>99.69655039962386</v>
      </c>
    </row>
    <row r="32" spans="1:9" ht="51" outlineLevel="2">
      <c r="A32" s="148">
        <v>23</v>
      </c>
      <c r="B32" s="116" t="s">
        <v>267</v>
      </c>
      <c r="C32" s="103" t="s">
        <v>829</v>
      </c>
      <c r="D32" s="103" t="s">
        <v>820</v>
      </c>
      <c r="E32" s="103" t="s">
        <v>130</v>
      </c>
      <c r="F32" s="103" t="s">
        <v>131</v>
      </c>
      <c r="G32" s="106">
        <v>743264.53</v>
      </c>
      <c r="H32" s="107">
        <v>742962.76</v>
      </c>
      <c r="I32" s="132">
        <f t="shared" si="0"/>
        <v>99.9593993809983</v>
      </c>
    </row>
    <row r="33" spans="1:9" ht="12.75" outlineLevel="3">
      <c r="A33" s="148">
        <v>24</v>
      </c>
      <c r="B33" s="44" t="s">
        <v>279</v>
      </c>
      <c r="C33" s="103" t="s">
        <v>829</v>
      </c>
      <c r="D33" s="103" t="s">
        <v>820</v>
      </c>
      <c r="E33" s="103" t="s">
        <v>821</v>
      </c>
      <c r="F33" s="103" t="s">
        <v>131</v>
      </c>
      <c r="G33" s="106">
        <v>741394</v>
      </c>
      <c r="H33" s="107">
        <v>741092.23</v>
      </c>
      <c r="I33" s="132">
        <f t="shared" si="0"/>
        <v>99.9592969460233</v>
      </c>
    </row>
    <row r="34" spans="1:9" ht="12.75">
      <c r="A34" s="148">
        <v>25</v>
      </c>
      <c r="B34" s="44" t="s">
        <v>231</v>
      </c>
      <c r="C34" s="103" t="s">
        <v>829</v>
      </c>
      <c r="D34" s="103" t="s">
        <v>820</v>
      </c>
      <c r="E34" s="103" t="s">
        <v>821</v>
      </c>
      <c r="F34" s="103" t="s">
        <v>822</v>
      </c>
      <c r="G34" s="106">
        <v>741394</v>
      </c>
      <c r="H34" s="107">
        <v>741092.23</v>
      </c>
      <c r="I34" s="132">
        <f t="shared" si="0"/>
        <v>99.9592969460233</v>
      </c>
    </row>
    <row r="35" spans="1:9" ht="77.25" customHeight="1" outlineLevel="1">
      <c r="A35" s="148">
        <v>26</v>
      </c>
      <c r="B35" s="44" t="s">
        <v>281</v>
      </c>
      <c r="C35" s="103" t="s">
        <v>829</v>
      </c>
      <c r="D35" s="103" t="s">
        <v>820</v>
      </c>
      <c r="E35" s="103" t="s">
        <v>534</v>
      </c>
      <c r="F35" s="103" t="s">
        <v>131</v>
      </c>
      <c r="G35" s="106">
        <v>1870.53</v>
      </c>
      <c r="H35" s="107">
        <v>1870.53</v>
      </c>
      <c r="I35" s="132">
        <f t="shared" si="0"/>
        <v>100</v>
      </c>
    </row>
    <row r="36" spans="1:9" ht="12.75" outlineLevel="2">
      <c r="A36" s="148">
        <v>27</v>
      </c>
      <c r="B36" s="44" t="s">
        <v>231</v>
      </c>
      <c r="C36" s="103" t="s">
        <v>829</v>
      </c>
      <c r="D36" s="103" t="s">
        <v>820</v>
      </c>
      <c r="E36" s="103" t="s">
        <v>534</v>
      </c>
      <c r="F36" s="103" t="s">
        <v>822</v>
      </c>
      <c r="G36" s="106">
        <v>1870.53</v>
      </c>
      <c r="H36" s="107">
        <v>1870.53</v>
      </c>
      <c r="I36" s="132">
        <f t="shared" si="0"/>
        <v>100</v>
      </c>
    </row>
    <row r="37" spans="1:9" ht="12.75" outlineLevel="3">
      <c r="A37" s="148">
        <v>28</v>
      </c>
      <c r="B37" s="116" t="s">
        <v>259</v>
      </c>
      <c r="C37" s="103" t="s">
        <v>829</v>
      </c>
      <c r="D37" s="103" t="s">
        <v>23</v>
      </c>
      <c r="E37" s="103" t="s">
        <v>130</v>
      </c>
      <c r="F37" s="103" t="s">
        <v>131</v>
      </c>
      <c r="G37" s="106">
        <v>15270</v>
      </c>
      <c r="H37" s="107">
        <v>13270</v>
      </c>
      <c r="I37" s="132">
        <f t="shared" si="0"/>
        <v>86.90242305173544</v>
      </c>
    </row>
    <row r="38" spans="1:9" ht="25.5" outlineLevel="1">
      <c r="A38" s="148">
        <v>29</v>
      </c>
      <c r="B38" s="44" t="s">
        <v>293</v>
      </c>
      <c r="C38" s="103" t="s">
        <v>829</v>
      </c>
      <c r="D38" s="103" t="s">
        <v>23</v>
      </c>
      <c r="E38" s="103" t="s">
        <v>533</v>
      </c>
      <c r="F38" s="103" t="s">
        <v>131</v>
      </c>
      <c r="G38" s="106">
        <v>3270</v>
      </c>
      <c r="H38" s="107">
        <v>3270</v>
      </c>
      <c r="I38" s="132">
        <f t="shared" si="0"/>
        <v>100</v>
      </c>
    </row>
    <row r="39" spans="1:9" ht="12.75" outlineLevel="2">
      <c r="A39" s="148">
        <v>30</v>
      </c>
      <c r="B39" s="44" t="s">
        <v>230</v>
      </c>
      <c r="C39" s="103" t="s">
        <v>829</v>
      </c>
      <c r="D39" s="103" t="s">
        <v>23</v>
      </c>
      <c r="E39" s="103" t="s">
        <v>533</v>
      </c>
      <c r="F39" s="103" t="s">
        <v>192</v>
      </c>
      <c r="G39" s="106">
        <v>3270</v>
      </c>
      <c r="H39" s="107">
        <v>3270</v>
      </c>
      <c r="I39" s="132">
        <f t="shared" si="0"/>
        <v>100</v>
      </c>
    </row>
    <row r="40" spans="1:9" s="38" customFormat="1" ht="14.25" outlineLevel="3">
      <c r="A40" s="148">
        <v>31</v>
      </c>
      <c r="B40" s="44" t="s">
        <v>295</v>
      </c>
      <c r="C40" s="103" t="s">
        <v>829</v>
      </c>
      <c r="D40" s="103" t="s">
        <v>23</v>
      </c>
      <c r="E40" s="103" t="s">
        <v>519</v>
      </c>
      <c r="F40" s="103" t="s">
        <v>131</v>
      </c>
      <c r="G40" s="106">
        <v>2000</v>
      </c>
      <c r="H40" s="107">
        <v>0</v>
      </c>
      <c r="I40" s="132">
        <f t="shared" si="0"/>
        <v>0</v>
      </c>
    </row>
    <row r="41" spans="1:9" ht="12.75" outlineLevel="1">
      <c r="A41" s="148">
        <v>32</v>
      </c>
      <c r="B41" s="44" t="s">
        <v>231</v>
      </c>
      <c r="C41" s="103" t="s">
        <v>829</v>
      </c>
      <c r="D41" s="103" t="s">
        <v>23</v>
      </c>
      <c r="E41" s="103" t="s">
        <v>519</v>
      </c>
      <c r="F41" s="103" t="s">
        <v>822</v>
      </c>
      <c r="G41" s="106">
        <v>2000</v>
      </c>
      <c r="H41" s="107">
        <v>0</v>
      </c>
      <c r="I41" s="132">
        <f t="shared" si="0"/>
        <v>0</v>
      </c>
    </row>
    <row r="42" spans="1:9" ht="25.5" outlineLevel="2">
      <c r="A42" s="148">
        <v>33</v>
      </c>
      <c r="B42" s="44" t="s">
        <v>257</v>
      </c>
      <c r="C42" s="103" t="s">
        <v>829</v>
      </c>
      <c r="D42" s="103" t="s">
        <v>23</v>
      </c>
      <c r="E42" s="103" t="s">
        <v>190</v>
      </c>
      <c r="F42" s="103" t="s">
        <v>131</v>
      </c>
      <c r="G42" s="106">
        <v>10000</v>
      </c>
      <c r="H42" s="107">
        <v>10000</v>
      </c>
      <c r="I42" s="132">
        <f t="shared" si="0"/>
        <v>100</v>
      </c>
    </row>
    <row r="43" spans="1:9" ht="12.75" outlineLevel="3">
      <c r="A43" s="148">
        <v>34</v>
      </c>
      <c r="B43" s="44" t="s">
        <v>231</v>
      </c>
      <c r="C43" s="103" t="s">
        <v>829</v>
      </c>
      <c r="D43" s="103" t="s">
        <v>23</v>
      </c>
      <c r="E43" s="103" t="s">
        <v>190</v>
      </c>
      <c r="F43" s="103" t="s">
        <v>822</v>
      </c>
      <c r="G43" s="106">
        <v>10000</v>
      </c>
      <c r="H43" s="107">
        <v>10000</v>
      </c>
      <c r="I43" s="132">
        <f t="shared" si="0"/>
        <v>100</v>
      </c>
    </row>
    <row r="44" spans="1:9" s="37" customFormat="1" ht="12.75">
      <c r="A44" s="148">
        <v>35</v>
      </c>
      <c r="B44" s="116" t="s">
        <v>236</v>
      </c>
      <c r="C44" s="103" t="s">
        <v>829</v>
      </c>
      <c r="D44" s="103" t="s">
        <v>136</v>
      </c>
      <c r="E44" s="103" t="s">
        <v>130</v>
      </c>
      <c r="F44" s="103" t="s">
        <v>131</v>
      </c>
      <c r="G44" s="106">
        <v>282328</v>
      </c>
      <c r="H44" s="107">
        <v>282328</v>
      </c>
      <c r="I44" s="132">
        <f t="shared" si="0"/>
        <v>100</v>
      </c>
    </row>
    <row r="45" spans="1:9" ht="12.75" outlineLevel="1">
      <c r="A45" s="148">
        <v>36</v>
      </c>
      <c r="B45" s="116" t="s">
        <v>360</v>
      </c>
      <c r="C45" s="103" t="s">
        <v>829</v>
      </c>
      <c r="D45" s="103" t="s">
        <v>825</v>
      </c>
      <c r="E45" s="103" t="s">
        <v>130</v>
      </c>
      <c r="F45" s="103" t="s">
        <v>131</v>
      </c>
      <c r="G45" s="106">
        <v>282328</v>
      </c>
      <c r="H45" s="107">
        <v>282328</v>
      </c>
      <c r="I45" s="132">
        <f t="shared" si="0"/>
        <v>100</v>
      </c>
    </row>
    <row r="46" spans="1:9" ht="12.75" outlineLevel="2">
      <c r="A46" s="148">
        <v>37</v>
      </c>
      <c r="B46" s="44" t="s">
        <v>361</v>
      </c>
      <c r="C46" s="103" t="s">
        <v>829</v>
      </c>
      <c r="D46" s="103" t="s">
        <v>825</v>
      </c>
      <c r="E46" s="103" t="s">
        <v>826</v>
      </c>
      <c r="F46" s="103" t="s">
        <v>131</v>
      </c>
      <c r="G46" s="106">
        <v>136000</v>
      </c>
      <c r="H46" s="107">
        <v>136000</v>
      </c>
      <c r="I46" s="132">
        <f t="shared" si="0"/>
        <v>100</v>
      </c>
    </row>
    <row r="47" spans="1:9" ht="12.75" outlineLevel="3">
      <c r="A47" s="148">
        <v>38</v>
      </c>
      <c r="B47" s="44" t="s">
        <v>231</v>
      </c>
      <c r="C47" s="103" t="s">
        <v>829</v>
      </c>
      <c r="D47" s="103" t="s">
        <v>825</v>
      </c>
      <c r="E47" s="103" t="s">
        <v>826</v>
      </c>
      <c r="F47" s="103" t="s">
        <v>822</v>
      </c>
      <c r="G47" s="106">
        <v>136000</v>
      </c>
      <c r="H47" s="107">
        <v>136000</v>
      </c>
      <c r="I47" s="132">
        <f t="shared" si="0"/>
        <v>100</v>
      </c>
    </row>
    <row r="48" spans="1:9" ht="12.75" outlineLevel="1">
      <c r="A48" s="148">
        <v>39</v>
      </c>
      <c r="B48" s="44" t="s">
        <v>362</v>
      </c>
      <c r="C48" s="103" t="s">
        <v>829</v>
      </c>
      <c r="D48" s="103" t="s">
        <v>825</v>
      </c>
      <c r="E48" s="103" t="s">
        <v>827</v>
      </c>
      <c r="F48" s="103" t="s">
        <v>131</v>
      </c>
      <c r="G48" s="106">
        <v>133598</v>
      </c>
      <c r="H48" s="107">
        <v>133598</v>
      </c>
      <c r="I48" s="132">
        <f t="shared" si="0"/>
        <v>100</v>
      </c>
    </row>
    <row r="49" spans="1:9" ht="12.75" outlineLevel="2">
      <c r="A49" s="148">
        <v>40</v>
      </c>
      <c r="B49" s="44" t="s">
        <v>231</v>
      </c>
      <c r="C49" s="103" t="s">
        <v>829</v>
      </c>
      <c r="D49" s="103" t="s">
        <v>825</v>
      </c>
      <c r="E49" s="103" t="s">
        <v>827</v>
      </c>
      <c r="F49" s="103" t="s">
        <v>822</v>
      </c>
      <c r="G49" s="106">
        <v>133598</v>
      </c>
      <c r="H49" s="107">
        <v>133598</v>
      </c>
      <c r="I49" s="132">
        <f t="shared" si="0"/>
        <v>100</v>
      </c>
    </row>
    <row r="50" spans="1:9" ht="27" customHeight="1" outlineLevel="3">
      <c r="A50" s="148">
        <v>41</v>
      </c>
      <c r="B50" s="44" t="s">
        <v>365</v>
      </c>
      <c r="C50" s="103" t="s">
        <v>829</v>
      </c>
      <c r="D50" s="103" t="s">
        <v>825</v>
      </c>
      <c r="E50" s="103" t="s">
        <v>828</v>
      </c>
      <c r="F50" s="103" t="s">
        <v>131</v>
      </c>
      <c r="G50" s="106">
        <v>12730</v>
      </c>
      <c r="H50" s="107">
        <v>12730</v>
      </c>
      <c r="I50" s="132">
        <f t="shared" si="0"/>
        <v>100</v>
      </c>
    </row>
    <row r="51" spans="1:9" ht="12.75" outlineLevel="1">
      <c r="A51" s="148">
        <v>42</v>
      </c>
      <c r="B51" s="44" t="s">
        <v>231</v>
      </c>
      <c r="C51" s="103" t="s">
        <v>829</v>
      </c>
      <c r="D51" s="103" t="s">
        <v>825</v>
      </c>
      <c r="E51" s="103" t="s">
        <v>828</v>
      </c>
      <c r="F51" s="103" t="s">
        <v>822</v>
      </c>
      <c r="G51" s="106">
        <v>12730</v>
      </c>
      <c r="H51" s="107">
        <v>12730</v>
      </c>
      <c r="I51" s="132">
        <f t="shared" si="0"/>
        <v>100</v>
      </c>
    </row>
    <row r="52" spans="1:9" ht="25.5" outlineLevel="2">
      <c r="A52" s="148">
        <v>43</v>
      </c>
      <c r="B52" s="116" t="s">
        <v>86</v>
      </c>
      <c r="C52" s="103" t="s">
        <v>830</v>
      </c>
      <c r="D52" s="103" t="s">
        <v>819</v>
      </c>
      <c r="E52" s="103" t="s">
        <v>130</v>
      </c>
      <c r="F52" s="103" t="s">
        <v>131</v>
      </c>
      <c r="G52" s="106">
        <v>1129580.78</v>
      </c>
      <c r="H52" s="107">
        <v>1102619.37</v>
      </c>
      <c r="I52" s="132">
        <f t="shared" si="0"/>
        <v>97.61314901268062</v>
      </c>
    </row>
    <row r="53" spans="1:9" s="30" customFormat="1" ht="12.75" outlineLevel="3">
      <c r="A53" s="148">
        <v>44</v>
      </c>
      <c r="B53" s="116" t="s">
        <v>258</v>
      </c>
      <c r="C53" s="103" t="s">
        <v>830</v>
      </c>
      <c r="D53" s="103" t="s">
        <v>391</v>
      </c>
      <c r="E53" s="103" t="s">
        <v>130</v>
      </c>
      <c r="F53" s="103" t="s">
        <v>131</v>
      </c>
      <c r="G53" s="106">
        <v>856005.12</v>
      </c>
      <c r="H53" s="107">
        <v>829043.71</v>
      </c>
      <c r="I53" s="132">
        <f t="shared" si="0"/>
        <v>96.8503214092925</v>
      </c>
    </row>
    <row r="54" spans="1:9" ht="51" outlineLevel="2">
      <c r="A54" s="148">
        <v>45</v>
      </c>
      <c r="B54" s="116" t="s">
        <v>267</v>
      </c>
      <c r="C54" s="103" t="s">
        <v>830</v>
      </c>
      <c r="D54" s="103" t="s">
        <v>820</v>
      </c>
      <c r="E54" s="103" t="s">
        <v>130</v>
      </c>
      <c r="F54" s="103" t="s">
        <v>131</v>
      </c>
      <c r="G54" s="106">
        <v>809003.12</v>
      </c>
      <c r="H54" s="107">
        <v>784041.71</v>
      </c>
      <c r="I54" s="132">
        <f t="shared" si="0"/>
        <v>96.91454712807534</v>
      </c>
    </row>
    <row r="55" spans="1:9" ht="12.75" outlineLevel="3">
      <c r="A55" s="148">
        <v>46</v>
      </c>
      <c r="B55" s="44" t="s">
        <v>279</v>
      </c>
      <c r="C55" s="103" t="s">
        <v>830</v>
      </c>
      <c r="D55" s="103" t="s">
        <v>820</v>
      </c>
      <c r="E55" s="103" t="s">
        <v>821</v>
      </c>
      <c r="F55" s="103" t="s">
        <v>131</v>
      </c>
      <c r="G55" s="106">
        <v>781298.11</v>
      </c>
      <c r="H55" s="107">
        <v>756336.7</v>
      </c>
      <c r="I55" s="132">
        <f t="shared" si="0"/>
        <v>96.80513626226485</v>
      </c>
    </row>
    <row r="56" spans="1:9" ht="12.75" outlineLevel="2">
      <c r="A56" s="148">
        <v>47</v>
      </c>
      <c r="B56" s="44" t="s">
        <v>231</v>
      </c>
      <c r="C56" s="103" t="s">
        <v>830</v>
      </c>
      <c r="D56" s="103" t="s">
        <v>820</v>
      </c>
      <c r="E56" s="103" t="s">
        <v>821</v>
      </c>
      <c r="F56" s="103" t="s">
        <v>822</v>
      </c>
      <c r="G56" s="106">
        <v>781298.11</v>
      </c>
      <c r="H56" s="107">
        <v>756336.7</v>
      </c>
      <c r="I56" s="132">
        <f t="shared" si="0"/>
        <v>96.80513626226485</v>
      </c>
    </row>
    <row r="57" spans="1:9" s="38" customFormat="1" ht="76.5" customHeight="1" outlineLevel="3">
      <c r="A57" s="148">
        <v>48</v>
      </c>
      <c r="B57" s="44" t="s">
        <v>281</v>
      </c>
      <c r="C57" s="103" t="s">
        <v>830</v>
      </c>
      <c r="D57" s="103" t="s">
        <v>820</v>
      </c>
      <c r="E57" s="103" t="s">
        <v>534</v>
      </c>
      <c r="F57" s="103" t="s">
        <v>131</v>
      </c>
      <c r="G57" s="106">
        <v>27705.01</v>
      </c>
      <c r="H57" s="107">
        <v>27705.01</v>
      </c>
      <c r="I57" s="132">
        <f t="shared" si="0"/>
        <v>100</v>
      </c>
    </row>
    <row r="58" spans="1:9" ht="12.75">
      <c r="A58" s="148">
        <v>49</v>
      </c>
      <c r="B58" s="44" t="s">
        <v>231</v>
      </c>
      <c r="C58" s="103" t="s">
        <v>830</v>
      </c>
      <c r="D58" s="103" t="s">
        <v>820</v>
      </c>
      <c r="E58" s="103" t="s">
        <v>534</v>
      </c>
      <c r="F58" s="103" t="s">
        <v>822</v>
      </c>
      <c r="G58" s="106">
        <v>27705.01</v>
      </c>
      <c r="H58" s="107">
        <v>27705.01</v>
      </c>
      <c r="I58" s="132">
        <f t="shared" si="0"/>
        <v>100</v>
      </c>
    </row>
    <row r="59" spans="1:9" ht="12.75" outlineLevel="1">
      <c r="A59" s="148">
        <v>50</v>
      </c>
      <c r="B59" s="116" t="s">
        <v>259</v>
      </c>
      <c r="C59" s="103" t="s">
        <v>830</v>
      </c>
      <c r="D59" s="103" t="s">
        <v>23</v>
      </c>
      <c r="E59" s="103" t="s">
        <v>130</v>
      </c>
      <c r="F59" s="103" t="s">
        <v>131</v>
      </c>
      <c r="G59" s="106">
        <v>47002</v>
      </c>
      <c r="H59" s="107">
        <v>45002</v>
      </c>
      <c r="I59" s="132">
        <f t="shared" si="0"/>
        <v>95.74486192076932</v>
      </c>
    </row>
    <row r="60" spans="1:9" ht="24" customHeight="1" outlineLevel="2">
      <c r="A60" s="148">
        <v>51</v>
      </c>
      <c r="B60" s="44" t="s">
        <v>293</v>
      </c>
      <c r="C60" s="103" t="s">
        <v>830</v>
      </c>
      <c r="D60" s="103" t="s">
        <v>23</v>
      </c>
      <c r="E60" s="103" t="s">
        <v>533</v>
      </c>
      <c r="F60" s="103" t="s">
        <v>131</v>
      </c>
      <c r="G60" s="106">
        <v>17202</v>
      </c>
      <c r="H60" s="107">
        <v>17202</v>
      </c>
      <c r="I60" s="132">
        <f t="shared" si="0"/>
        <v>100</v>
      </c>
    </row>
    <row r="61" spans="1:9" ht="12.75" outlineLevel="3">
      <c r="A61" s="148">
        <v>52</v>
      </c>
      <c r="B61" s="44" t="s">
        <v>230</v>
      </c>
      <c r="C61" s="103" t="s">
        <v>830</v>
      </c>
      <c r="D61" s="103" t="s">
        <v>23</v>
      </c>
      <c r="E61" s="103" t="s">
        <v>533</v>
      </c>
      <c r="F61" s="103" t="s">
        <v>192</v>
      </c>
      <c r="G61" s="106">
        <v>17202</v>
      </c>
      <c r="H61" s="107">
        <v>17202</v>
      </c>
      <c r="I61" s="132">
        <f t="shared" si="0"/>
        <v>100</v>
      </c>
    </row>
    <row r="62" spans="1:9" ht="12.75" outlineLevel="1">
      <c r="A62" s="148">
        <v>53</v>
      </c>
      <c r="B62" s="44" t="s">
        <v>295</v>
      </c>
      <c r="C62" s="103" t="s">
        <v>830</v>
      </c>
      <c r="D62" s="103" t="s">
        <v>23</v>
      </c>
      <c r="E62" s="103" t="s">
        <v>519</v>
      </c>
      <c r="F62" s="103" t="s">
        <v>131</v>
      </c>
      <c r="G62" s="106">
        <v>22000</v>
      </c>
      <c r="H62" s="107">
        <v>20000</v>
      </c>
      <c r="I62" s="132">
        <f t="shared" si="0"/>
        <v>90.9090909090909</v>
      </c>
    </row>
    <row r="63" spans="1:9" ht="12.75" outlineLevel="2">
      <c r="A63" s="148">
        <v>54</v>
      </c>
      <c r="B63" s="44" t="s">
        <v>231</v>
      </c>
      <c r="C63" s="103" t="s">
        <v>830</v>
      </c>
      <c r="D63" s="103" t="s">
        <v>23</v>
      </c>
      <c r="E63" s="103" t="s">
        <v>519</v>
      </c>
      <c r="F63" s="103" t="s">
        <v>822</v>
      </c>
      <c r="G63" s="106">
        <v>22000</v>
      </c>
      <c r="H63" s="107">
        <v>20000</v>
      </c>
      <c r="I63" s="132">
        <f t="shared" si="0"/>
        <v>90.9090909090909</v>
      </c>
    </row>
    <row r="64" spans="1:9" ht="25.5" outlineLevel="3">
      <c r="A64" s="148">
        <v>55</v>
      </c>
      <c r="B64" s="44" t="s">
        <v>257</v>
      </c>
      <c r="C64" s="103" t="s">
        <v>830</v>
      </c>
      <c r="D64" s="103" t="s">
        <v>23</v>
      </c>
      <c r="E64" s="103" t="s">
        <v>190</v>
      </c>
      <c r="F64" s="103" t="s">
        <v>131</v>
      </c>
      <c r="G64" s="106">
        <v>7800</v>
      </c>
      <c r="H64" s="107">
        <v>7800</v>
      </c>
      <c r="I64" s="132">
        <f t="shared" si="0"/>
        <v>100</v>
      </c>
    </row>
    <row r="65" spans="1:9" s="37" customFormat="1" ht="12.75" outlineLevel="1">
      <c r="A65" s="148">
        <v>56</v>
      </c>
      <c r="B65" s="44" t="s">
        <v>231</v>
      </c>
      <c r="C65" s="103" t="s">
        <v>830</v>
      </c>
      <c r="D65" s="103" t="s">
        <v>23</v>
      </c>
      <c r="E65" s="103" t="s">
        <v>190</v>
      </c>
      <c r="F65" s="103" t="s">
        <v>822</v>
      </c>
      <c r="G65" s="106">
        <v>7800</v>
      </c>
      <c r="H65" s="107">
        <v>7800</v>
      </c>
      <c r="I65" s="132">
        <f t="shared" si="0"/>
        <v>100</v>
      </c>
    </row>
    <row r="66" spans="1:9" s="30" customFormat="1" ht="12.75" outlineLevel="2">
      <c r="A66" s="148">
        <v>57</v>
      </c>
      <c r="B66" s="116" t="s">
        <v>236</v>
      </c>
      <c r="C66" s="103" t="s">
        <v>830</v>
      </c>
      <c r="D66" s="103" t="s">
        <v>136</v>
      </c>
      <c r="E66" s="103" t="s">
        <v>130</v>
      </c>
      <c r="F66" s="103" t="s">
        <v>131</v>
      </c>
      <c r="G66" s="106">
        <v>273575.66</v>
      </c>
      <c r="H66" s="107">
        <v>273575.66</v>
      </c>
      <c r="I66" s="132">
        <f t="shared" si="0"/>
        <v>100</v>
      </c>
    </row>
    <row r="67" spans="1:9" ht="12.75" outlineLevel="3">
      <c r="A67" s="148">
        <v>58</v>
      </c>
      <c r="B67" s="116" t="s">
        <v>360</v>
      </c>
      <c r="C67" s="103" t="s">
        <v>830</v>
      </c>
      <c r="D67" s="103" t="s">
        <v>825</v>
      </c>
      <c r="E67" s="103" t="s">
        <v>130</v>
      </c>
      <c r="F67" s="103" t="s">
        <v>131</v>
      </c>
      <c r="G67" s="106">
        <v>273575.66</v>
      </c>
      <c r="H67" s="107">
        <v>273575.66</v>
      </c>
      <c r="I67" s="132">
        <f t="shared" si="0"/>
        <v>100</v>
      </c>
    </row>
    <row r="68" spans="1:9" ht="81" customHeight="1">
      <c r="A68" s="148">
        <v>59</v>
      </c>
      <c r="B68" s="44" t="s">
        <v>281</v>
      </c>
      <c r="C68" s="103" t="s">
        <v>830</v>
      </c>
      <c r="D68" s="103" t="s">
        <v>825</v>
      </c>
      <c r="E68" s="103" t="s">
        <v>534</v>
      </c>
      <c r="F68" s="103" t="s">
        <v>131</v>
      </c>
      <c r="G68" s="106">
        <v>51597.77</v>
      </c>
      <c r="H68" s="107">
        <v>51597.77</v>
      </c>
      <c r="I68" s="132">
        <f t="shared" si="0"/>
        <v>100</v>
      </c>
    </row>
    <row r="69" spans="1:9" ht="12.75" outlineLevel="1">
      <c r="A69" s="148">
        <v>60</v>
      </c>
      <c r="B69" s="44" t="s">
        <v>231</v>
      </c>
      <c r="C69" s="103" t="s">
        <v>830</v>
      </c>
      <c r="D69" s="103" t="s">
        <v>825</v>
      </c>
      <c r="E69" s="103" t="s">
        <v>534</v>
      </c>
      <c r="F69" s="103" t="s">
        <v>822</v>
      </c>
      <c r="G69" s="106">
        <v>51597.77</v>
      </c>
      <c r="H69" s="107">
        <v>51597.77</v>
      </c>
      <c r="I69" s="132">
        <f t="shared" si="0"/>
        <v>100</v>
      </c>
    </row>
    <row r="70" spans="1:9" s="38" customFormat="1" ht="14.25" outlineLevel="2">
      <c r="A70" s="148">
        <v>61</v>
      </c>
      <c r="B70" s="44" t="s">
        <v>361</v>
      </c>
      <c r="C70" s="103" t="s">
        <v>830</v>
      </c>
      <c r="D70" s="103" t="s">
        <v>825</v>
      </c>
      <c r="E70" s="103" t="s">
        <v>826</v>
      </c>
      <c r="F70" s="103" t="s">
        <v>131</v>
      </c>
      <c r="G70" s="106">
        <v>116000</v>
      </c>
      <c r="H70" s="107">
        <v>116000</v>
      </c>
      <c r="I70" s="132">
        <f t="shared" si="0"/>
        <v>100</v>
      </c>
    </row>
    <row r="71" spans="1:9" ht="12.75" outlineLevel="3">
      <c r="A71" s="148">
        <v>62</v>
      </c>
      <c r="B71" s="44" t="s">
        <v>231</v>
      </c>
      <c r="C71" s="103" t="s">
        <v>830</v>
      </c>
      <c r="D71" s="103" t="s">
        <v>825</v>
      </c>
      <c r="E71" s="103" t="s">
        <v>826</v>
      </c>
      <c r="F71" s="103" t="s">
        <v>822</v>
      </c>
      <c r="G71" s="106">
        <v>116000</v>
      </c>
      <c r="H71" s="107">
        <v>116000</v>
      </c>
      <c r="I71" s="132">
        <f t="shared" si="0"/>
        <v>100</v>
      </c>
    </row>
    <row r="72" spans="1:9" ht="12.75" outlineLevel="1">
      <c r="A72" s="148">
        <v>63</v>
      </c>
      <c r="B72" s="44" t="s">
        <v>362</v>
      </c>
      <c r="C72" s="103" t="s">
        <v>830</v>
      </c>
      <c r="D72" s="103" t="s">
        <v>825</v>
      </c>
      <c r="E72" s="103" t="s">
        <v>827</v>
      </c>
      <c r="F72" s="103" t="s">
        <v>131</v>
      </c>
      <c r="G72" s="106">
        <v>105977.89</v>
      </c>
      <c r="H72" s="107">
        <v>105977.89</v>
      </c>
      <c r="I72" s="132">
        <f t="shared" si="0"/>
        <v>100</v>
      </c>
    </row>
    <row r="73" spans="1:9" ht="18" customHeight="1" outlineLevel="2">
      <c r="A73" s="148">
        <v>64</v>
      </c>
      <c r="B73" s="44" t="s">
        <v>231</v>
      </c>
      <c r="C73" s="103" t="s">
        <v>830</v>
      </c>
      <c r="D73" s="103" t="s">
        <v>825</v>
      </c>
      <c r="E73" s="103" t="s">
        <v>827</v>
      </c>
      <c r="F73" s="103" t="s">
        <v>822</v>
      </c>
      <c r="G73" s="106">
        <v>105977.89</v>
      </c>
      <c r="H73" s="107">
        <v>105977.89</v>
      </c>
      <c r="I73" s="132">
        <f t="shared" si="0"/>
        <v>100</v>
      </c>
    </row>
    <row r="74" spans="1:9" ht="25.5" outlineLevel="3">
      <c r="A74" s="148">
        <v>65</v>
      </c>
      <c r="B74" s="116" t="s">
        <v>423</v>
      </c>
      <c r="C74" s="103" t="s">
        <v>831</v>
      </c>
      <c r="D74" s="103" t="s">
        <v>819</v>
      </c>
      <c r="E74" s="103" t="s">
        <v>130</v>
      </c>
      <c r="F74" s="103" t="s">
        <v>131</v>
      </c>
      <c r="G74" s="106">
        <v>1237064.13</v>
      </c>
      <c r="H74" s="107">
        <v>1210343.01</v>
      </c>
      <c r="I74" s="132">
        <f t="shared" si="0"/>
        <v>97.83995676925821</v>
      </c>
    </row>
    <row r="75" spans="1:9" ht="12.75" outlineLevel="1">
      <c r="A75" s="148">
        <v>66</v>
      </c>
      <c r="B75" s="116" t="s">
        <v>258</v>
      </c>
      <c r="C75" s="103" t="s">
        <v>831</v>
      </c>
      <c r="D75" s="103" t="s">
        <v>391</v>
      </c>
      <c r="E75" s="103" t="s">
        <v>130</v>
      </c>
      <c r="F75" s="103" t="s">
        <v>131</v>
      </c>
      <c r="G75" s="106">
        <v>861649.89</v>
      </c>
      <c r="H75" s="107">
        <v>835692.77</v>
      </c>
      <c r="I75" s="132">
        <f aca="true" t="shared" si="1" ref="I75:I138">H75/G75*100</f>
        <v>96.98750962528412</v>
      </c>
    </row>
    <row r="76" spans="1:9" ht="51" outlineLevel="2">
      <c r="A76" s="148">
        <v>67</v>
      </c>
      <c r="B76" s="116" t="s">
        <v>267</v>
      </c>
      <c r="C76" s="103" t="s">
        <v>831</v>
      </c>
      <c r="D76" s="103" t="s">
        <v>820</v>
      </c>
      <c r="E76" s="103" t="s">
        <v>130</v>
      </c>
      <c r="F76" s="103" t="s">
        <v>131</v>
      </c>
      <c r="G76" s="106">
        <v>826277.89</v>
      </c>
      <c r="H76" s="107">
        <v>802320.77</v>
      </c>
      <c r="I76" s="132">
        <f t="shared" si="1"/>
        <v>97.10059771779686</v>
      </c>
    </row>
    <row r="77" spans="1:9" ht="12.75" outlineLevel="3">
      <c r="A77" s="148">
        <v>68</v>
      </c>
      <c r="B77" s="44" t="s">
        <v>279</v>
      </c>
      <c r="C77" s="103" t="s">
        <v>831</v>
      </c>
      <c r="D77" s="103" t="s">
        <v>820</v>
      </c>
      <c r="E77" s="103" t="s">
        <v>821</v>
      </c>
      <c r="F77" s="103" t="s">
        <v>131</v>
      </c>
      <c r="G77" s="106">
        <v>780775</v>
      </c>
      <c r="H77" s="107">
        <v>756817.88</v>
      </c>
      <c r="I77" s="132">
        <f t="shared" si="1"/>
        <v>96.93162306682464</v>
      </c>
    </row>
    <row r="78" spans="1:9" ht="12.75" outlineLevel="2">
      <c r="A78" s="148">
        <v>69</v>
      </c>
      <c r="B78" s="44" t="s">
        <v>231</v>
      </c>
      <c r="C78" s="103" t="s">
        <v>831</v>
      </c>
      <c r="D78" s="103" t="s">
        <v>820</v>
      </c>
      <c r="E78" s="103" t="s">
        <v>821</v>
      </c>
      <c r="F78" s="103" t="s">
        <v>822</v>
      </c>
      <c r="G78" s="106">
        <v>780775</v>
      </c>
      <c r="H78" s="107">
        <v>756817.88</v>
      </c>
      <c r="I78" s="132">
        <f t="shared" si="1"/>
        <v>96.93162306682464</v>
      </c>
    </row>
    <row r="79" spans="1:9" ht="77.25" customHeight="1" outlineLevel="3">
      <c r="A79" s="148">
        <v>70</v>
      </c>
      <c r="B79" s="44" t="s">
        <v>281</v>
      </c>
      <c r="C79" s="103" t="s">
        <v>831</v>
      </c>
      <c r="D79" s="103" t="s">
        <v>820</v>
      </c>
      <c r="E79" s="103" t="s">
        <v>534</v>
      </c>
      <c r="F79" s="103" t="s">
        <v>131</v>
      </c>
      <c r="G79" s="106">
        <v>45502.89</v>
      </c>
      <c r="H79" s="107">
        <v>45502.89</v>
      </c>
      <c r="I79" s="132">
        <f t="shared" si="1"/>
        <v>100</v>
      </c>
    </row>
    <row r="80" spans="1:9" ht="12.75" outlineLevel="2">
      <c r="A80" s="148">
        <v>71</v>
      </c>
      <c r="B80" s="44" t="s">
        <v>231</v>
      </c>
      <c r="C80" s="103" t="s">
        <v>831</v>
      </c>
      <c r="D80" s="103" t="s">
        <v>820</v>
      </c>
      <c r="E80" s="103" t="s">
        <v>534</v>
      </c>
      <c r="F80" s="103" t="s">
        <v>822</v>
      </c>
      <c r="G80" s="106">
        <v>45502.89</v>
      </c>
      <c r="H80" s="107">
        <v>45502.89</v>
      </c>
      <c r="I80" s="132">
        <f t="shared" si="1"/>
        <v>100</v>
      </c>
    </row>
    <row r="81" spans="1:9" ht="12.75" outlineLevel="2">
      <c r="A81" s="148">
        <v>72</v>
      </c>
      <c r="B81" s="116" t="s">
        <v>259</v>
      </c>
      <c r="C81" s="103" t="s">
        <v>831</v>
      </c>
      <c r="D81" s="103" t="s">
        <v>23</v>
      </c>
      <c r="E81" s="103" t="s">
        <v>130</v>
      </c>
      <c r="F81" s="103" t="s">
        <v>131</v>
      </c>
      <c r="G81" s="106">
        <v>35372</v>
      </c>
      <c r="H81" s="107">
        <v>33372</v>
      </c>
      <c r="I81" s="132">
        <f t="shared" si="1"/>
        <v>94.34581024539183</v>
      </c>
    </row>
    <row r="82" spans="1:9" ht="25.5" outlineLevel="3">
      <c r="A82" s="148">
        <v>73</v>
      </c>
      <c r="B82" s="44" t="s">
        <v>293</v>
      </c>
      <c r="C82" s="103" t="s">
        <v>831</v>
      </c>
      <c r="D82" s="103" t="s">
        <v>23</v>
      </c>
      <c r="E82" s="103" t="s">
        <v>533</v>
      </c>
      <c r="F82" s="103" t="s">
        <v>131</v>
      </c>
      <c r="G82" s="106">
        <v>3372</v>
      </c>
      <c r="H82" s="107">
        <v>3372</v>
      </c>
      <c r="I82" s="132">
        <f t="shared" si="1"/>
        <v>100</v>
      </c>
    </row>
    <row r="83" spans="1:9" ht="12.75" outlineLevel="1">
      <c r="A83" s="148">
        <v>74</v>
      </c>
      <c r="B83" s="44" t="s">
        <v>230</v>
      </c>
      <c r="C83" s="103" t="s">
        <v>831</v>
      </c>
      <c r="D83" s="103" t="s">
        <v>23</v>
      </c>
      <c r="E83" s="103" t="s">
        <v>533</v>
      </c>
      <c r="F83" s="103" t="s">
        <v>192</v>
      </c>
      <c r="G83" s="106">
        <v>3372</v>
      </c>
      <c r="H83" s="107">
        <v>3372</v>
      </c>
      <c r="I83" s="132">
        <f t="shared" si="1"/>
        <v>100</v>
      </c>
    </row>
    <row r="84" spans="1:9" ht="12.75" outlineLevel="2">
      <c r="A84" s="148">
        <v>75</v>
      </c>
      <c r="B84" s="44" t="s">
        <v>295</v>
      </c>
      <c r="C84" s="103" t="s">
        <v>831</v>
      </c>
      <c r="D84" s="103" t="s">
        <v>23</v>
      </c>
      <c r="E84" s="103" t="s">
        <v>519</v>
      </c>
      <c r="F84" s="103" t="s">
        <v>131</v>
      </c>
      <c r="G84" s="106">
        <v>22000</v>
      </c>
      <c r="H84" s="107">
        <v>20000</v>
      </c>
      <c r="I84" s="132">
        <f t="shared" si="1"/>
        <v>90.9090909090909</v>
      </c>
    </row>
    <row r="85" spans="1:9" ht="12.75" outlineLevel="3">
      <c r="A85" s="148">
        <v>76</v>
      </c>
      <c r="B85" s="44" t="s">
        <v>231</v>
      </c>
      <c r="C85" s="103" t="s">
        <v>831</v>
      </c>
      <c r="D85" s="103" t="s">
        <v>23</v>
      </c>
      <c r="E85" s="103" t="s">
        <v>519</v>
      </c>
      <c r="F85" s="103" t="s">
        <v>822</v>
      </c>
      <c r="G85" s="106">
        <v>22000</v>
      </c>
      <c r="H85" s="107">
        <v>20000</v>
      </c>
      <c r="I85" s="132">
        <f t="shared" si="1"/>
        <v>90.9090909090909</v>
      </c>
    </row>
    <row r="86" spans="1:9" ht="25.5" outlineLevel="1">
      <c r="A86" s="148">
        <v>77</v>
      </c>
      <c r="B86" s="44" t="s">
        <v>257</v>
      </c>
      <c r="C86" s="103" t="s">
        <v>831</v>
      </c>
      <c r="D86" s="103" t="s">
        <v>23</v>
      </c>
      <c r="E86" s="103" t="s">
        <v>190</v>
      </c>
      <c r="F86" s="103" t="s">
        <v>131</v>
      </c>
      <c r="G86" s="106">
        <v>10000</v>
      </c>
      <c r="H86" s="107">
        <v>10000</v>
      </c>
      <c r="I86" s="132">
        <f t="shared" si="1"/>
        <v>100</v>
      </c>
    </row>
    <row r="87" spans="1:9" ht="12.75" customHeight="1" outlineLevel="2">
      <c r="A87" s="148">
        <v>78</v>
      </c>
      <c r="B87" s="44" t="s">
        <v>231</v>
      </c>
      <c r="C87" s="103" t="s">
        <v>831</v>
      </c>
      <c r="D87" s="103" t="s">
        <v>23</v>
      </c>
      <c r="E87" s="103" t="s">
        <v>190</v>
      </c>
      <c r="F87" s="103" t="s">
        <v>822</v>
      </c>
      <c r="G87" s="106">
        <v>10000</v>
      </c>
      <c r="H87" s="107">
        <v>10000</v>
      </c>
      <c r="I87" s="132">
        <f t="shared" si="1"/>
        <v>100</v>
      </c>
    </row>
    <row r="88" spans="1:9" ht="25.5" outlineLevel="1">
      <c r="A88" s="148">
        <v>79</v>
      </c>
      <c r="B88" s="116" t="s">
        <v>228</v>
      </c>
      <c r="C88" s="103" t="s">
        <v>831</v>
      </c>
      <c r="D88" s="103" t="s">
        <v>393</v>
      </c>
      <c r="E88" s="103" t="s">
        <v>130</v>
      </c>
      <c r="F88" s="103" t="s">
        <v>131</v>
      </c>
      <c r="G88" s="106">
        <v>15000</v>
      </c>
      <c r="H88" s="107">
        <v>15000</v>
      </c>
      <c r="I88" s="132">
        <f t="shared" si="1"/>
        <v>100</v>
      </c>
    </row>
    <row r="89" spans="1:9" ht="38.25" outlineLevel="2">
      <c r="A89" s="148">
        <v>80</v>
      </c>
      <c r="B89" s="116" t="s">
        <v>261</v>
      </c>
      <c r="C89" s="103" t="s">
        <v>831</v>
      </c>
      <c r="D89" s="103" t="s">
        <v>25</v>
      </c>
      <c r="E89" s="103" t="s">
        <v>130</v>
      </c>
      <c r="F89" s="103" t="s">
        <v>131</v>
      </c>
      <c r="G89" s="106">
        <v>15000</v>
      </c>
      <c r="H89" s="107">
        <v>15000</v>
      </c>
      <c r="I89" s="132">
        <f t="shared" si="1"/>
        <v>100</v>
      </c>
    </row>
    <row r="90" spans="1:9" ht="38.25" outlineLevel="3">
      <c r="A90" s="148">
        <v>81</v>
      </c>
      <c r="B90" s="44" t="s">
        <v>299</v>
      </c>
      <c r="C90" s="103" t="s">
        <v>831</v>
      </c>
      <c r="D90" s="103" t="s">
        <v>25</v>
      </c>
      <c r="E90" s="103" t="s">
        <v>26</v>
      </c>
      <c r="F90" s="103" t="s">
        <v>131</v>
      </c>
      <c r="G90" s="106">
        <v>15000</v>
      </c>
      <c r="H90" s="107">
        <v>15000</v>
      </c>
      <c r="I90" s="132">
        <f t="shared" si="1"/>
        <v>100</v>
      </c>
    </row>
    <row r="91" spans="1:9" ht="12.75" outlineLevel="1">
      <c r="A91" s="148">
        <v>82</v>
      </c>
      <c r="B91" s="44" t="s">
        <v>231</v>
      </c>
      <c r="C91" s="103" t="s">
        <v>831</v>
      </c>
      <c r="D91" s="103" t="s">
        <v>25</v>
      </c>
      <c r="E91" s="103" t="s">
        <v>26</v>
      </c>
      <c r="F91" s="103" t="s">
        <v>822</v>
      </c>
      <c r="G91" s="106">
        <v>15000</v>
      </c>
      <c r="H91" s="107">
        <v>15000</v>
      </c>
      <c r="I91" s="132">
        <f t="shared" si="1"/>
        <v>100</v>
      </c>
    </row>
    <row r="92" spans="1:9" ht="12.75" outlineLevel="2">
      <c r="A92" s="148">
        <v>83</v>
      </c>
      <c r="B92" s="116" t="s">
        <v>236</v>
      </c>
      <c r="C92" s="103" t="s">
        <v>831</v>
      </c>
      <c r="D92" s="103" t="s">
        <v>136</v>
      </c>
      <c r="E92" s="103" t="s">
        <v>130</v>
      </c>
      <c r="F92" s="103" t="s">
        <v>131</v>
      </c>
      <c r="G92" s="106">
        <v>280414.24</v>
      </c>
      <c r="H92" s="107">
        <v>279650.24</v>
      </c>
      <c r="I92" s="132">
        <f t="shared" si="1"/>
        <v>99.72754593347328</v>
      </c>
    </row>
    <row r="93" spans="1:9" s="30" customFormat="1" ht="12.75" outlineLevel="3">
      <c r="A93" s="148">
        <v>84</v>
      </c>
      <c r="B93" s="116" t="s">
        <v>360</v>
      </c>
      <c r="C93" s="103" t="s">
        <v>831</v>
      </c>
      <c r="D93" s="103" t="s">
        <v>825</v>
      </c>
      <c r="E93" s="103" t="s">
        <v>130</v>
      </c>
      <c r="F93" s="103" t="s">
        <v>131</v>
      </c>
      <c r="G93" s="106">
        <v>280414.24</v>
      </c>
      <c r="H93" s="107">
        <v>279650.24</v>
      </c>
      <c r="I93" s="132">
        <f t="shared" si="1"/>
        <v>99.72754593347328</v>
      </c>
    </row>
    <row r="94" spans="1:9" ht="12.75" outlineLevel="1">
      <c r="A94" s="148">
        <v>85</v>
      </c>
      <c r="B94" s="44" t="s">
        <v>361</v>
      </c>
      <c r="C94" s="103" t="s">
        <v>831</v>
      </c>
      <c r="D94" s="103" t="s">
        <v>825</v>
      </c>
      <c r="E94" s="103" t="s">
        <v>826</v>
      </c>
      <c r="F94" s="103" t="s">
        <v>131</v>
      </c>
      <c r="G94" s="106">
        <v>89000</v>
      </c>
      <c r="H94" s="107">
        <v>88236</v>
      </c>
      <c r="I94" s="132">
        <f t="shared" si="1"/>
        <v>99.14157303370786</v>
      </c>
    </row>
    <row r="95" spans="1:9" ht="12.75" outlineLevel="2">
      <c r="A95" s="148">
        <v>86</v>
      </c>
      <c r="B95" s="44" t="s">
        <v>231</v>
      </c>
      <c r="C95" s="103" t="s">
        <v>831</v>
      </c>
      <c r="D95" s="103" t="s">
        <v>825</v>
      </c>
      <c r="E95" s="103" t="s">
        <v>826</v>
      </c>
      <c r="F95" s="103" t="s">
        <v>822</v>
      </c>
      <c r="G95" s="106">
        <v>89000</v>
      </c>
      <c r="H95" s="107">
        <v>88236</v>
      </c>
      <c r="I95" s="132">
        <f t="shared" si="1"/>
        <v>99.14157303370786</v>
      </c>
    </row>
    <row r="96" spans="1:9" s="37" customFormat="1" ht="12.75" outlineLevel="3">
      <c r="A96" s="148">
        <v>87</v>
      </c>
      <c r="B96" s="44" t="s">
        <v>362</v>
      </c>
      <c r="C96" s="103" t="s">
        <v>831</v>
      </c>
      <c r="D96" s="103" t="s">
        <v>825</v>
      </c>
      <c r="E96" s="103" t="s">
        <v>827</v>
      </c>
      <c r="F96" s="103" t="s">
        <v>131</v>
      </c>
      <c r="G96" s="106">
        <v>136000</v>
      </c>
      <c r="H96" s="107">
        <v>136000</v>
      </c>
      <c r="I96" s="132">
        <f t="shared" si="1"/>
        <v>100</v>
      </c>
    </row>
    <row r="97" spans="1:9" ht="12.75" outlineLevel="2">
      <c r="A97" s="148">
        <v>88</v>
      </c>
      <c r="B97" s="44" t="s">
        <v>231</v>
      </c>
      <c r="C97" s="103" t="s">
        <v>831</v>
      </c>
      <c r="D97" s="103" t="s">
        <v>825</v>
      </c>
      <c r="E97" s="103" t="s">
        <v>827</v>
      </c>
      <c r="F97" s="103" t="s">
        <v>822</v>
      </c>
      <c r="G97" s="106">
        <v>136000</v>
      </c>
      <c r="H97" s="107">
        <v>136000</v>
      </c>
      <c r="I97" s="132">
        <f t="shared" si="1"/>
        <v>100</v>
      </c>
    </row>
    <row r="98" spans="1:9" ht="26.25" customHeight="1" outlineLevel="3">
      <c r="A98" s="148">
        <v>89</v>
      </c>
      <c r="B98" s="44" t="s">
        <v>365</v>
      </c>
      <c r="C98" s="103" t="s">
        <v>831</v>
      </c>
      <c r="D98" s="103" t="s">
        <v>825</v>
      </c>
      <c r="E98" s="103" t="s">
        <v>828</v>
      </c>
      <c r="F98" s="103" t="s">
        <v>131</v>
      </c>
      <c r="G98" s="106">
        <v>55414.24</v>
      </c>
      <c r="H98" s="107">
        <v>55414.24</v>
      </c>
      <c r="I98" s="132">
        <f t="shared" si="1"/>
        <v>100</v>
      </c>
    </row>
    <row r="99" spans="1:9" ht="12.75" outlineLevel="2">
      <c r="A99" s="148">
        <v>90</v>
      </c>
      <c r="B99" s="44" t="s">
        <v>231</v>
      </c>
      <c r="C99" s="103" t="s">
        <v>831</v>
      </c>
      <c r="D99" s="103" t="s">
        <v>825</v>
      </c>
      <c r="E99" s="103" t="s">
        <v>828</v>
      </c>
      <c r="F99" s="103" t="s">
        <v>822</v>
      </c>
      <c r="G99" s="106">
        <v>55414.24</v>
      </c>
      <c r="H99" s="107">
        <v>55414.24</v>
      </c>
      <c r="I99" s="132">
        <f t="shared" si="1"/>
        <v>100</v>
      </c>
    </row>
    <row r="100" spans="1:9" ht="12.75" customHeight="1" outlineLevel="3">
      <c r="A100" s="148">
        <v>91</v>
      </c>
      <c r="B100" s="116" t="s">
        <v>240</v>
      </c>
      <c r="C100" s="103" t="s">
        <v>831</v>
      </c>
      <c r="D100" s="103" t="s">
        <v>140</v>
      </c>
      <c r="E100" s="103" t="s">
        <v>130</v>
      </c>
      <c r="F100" s="103" t="s">
        <v>131</v>
      </c>
      <c r="G100" s="106">
        <v>80000</v>
      </c>
      <c r="H100" s="107">
        <v>80000</v>
      </c>
      <c r="I100" s="132">
        <f t="shared" si="1"/>
        <v>100</v>
      </c>
    </row>
    <row r="101" spans="1:9" s="38" customFormat="1" ht="14.25">
      <c r="A101" s="148">
        <v>92</v>
      </c>
      <c r="B101" s="116" t="s">
        <v>78</v>
      </c>
      <c r="C101" s="103" t="s">
        <v>831</v>
      </c>
      <c r="D101" s="103" t="s">
        <v>847</v>
      </c>
      <c r="E101" s="103" t="s">
        <v>130</v>
      </c>
      <c r="F101" s="103" t="s">
        <v>131</v>
      </c>
      <c r="G101" s="106">
        <v>80000</v>
      </c>
      <c r="H101" s="107">
        <v>80000</v>
      </c>
      <c r="I101" s="132">
        <f t="shared" si="1"/>
        <v>100</v>
      </c>
    </row>
    <row r="102" spans="1:9" ht="12.75" outlineLevel="1">
      <c r="A102" s="148">
        <v>93</v>
      </c>
      <c r="B102" s="44" t="s">
        <v>291</v>
      </c>
      <c r="C102" s="103" t="s">
        <v>831</v>
      </c>
      <c r="D102" s="103" t="s">
        <v>847</v>
      </c>
      <c r="E102" s="103" t="s">
        <v>22</v>
      </c>
      <c r="F102" s="103" t="s">
        <v>131</v>
      </c>
      <c r="G102" s="106">
        <v>80000</v>
      </c>
      <c r="H102" s="107">
        <v>80000</v>
      </c>
      <c r="I102" s="132">
        <f t="shared" si="1"/>
        <v>100</v>
      </c>
    </row>
    <row r="103" spans="1:9" ht="12.75" outlineLevel="2">
      <c r="A103" s="148">
        <v>94</v>
      </c>
      <c r="B103" s="44" t="s">
        <v>292</v>
      </c>
      <c r="C103" s="103" t="s">
        <v>831</v>
      </c>
      <c r="D103" s="103" t="s">
        <v>847</v>
      </c>
      <c r="E103" s="103" t="s">
        <v>22</v>
      </c>
      <c r="F103" s="103" t="s">
        <v>119</v>
      </c>
      <c r="G103" s="106">
        <v>80000</v>
      </c>
      <c r="H103" s="107">
        <v>80000</v>
      </c>
      <c r="I103" s="132">
        <f t="shared" si="1"/>
        <v>100</v>
      </c>
    </row>
    <row r="104" spans="1:9" ht="25.5" outlineLevel="3">
      <c r="A104" s="148">
        <v>95</v>
      </c>
      <c r="B104" s="116" t="s">
        <v>424</v>
      </c>
      <c r="C104" s="103" t="s">
        <v>832</v>
      </c>
      <c r="D104" s="103" t="s">
        <v>819</v>
      </c>
      <c r="E104" s="103" t="s">
        <v>130</v>
      </c>
      <c r="F104" s="103" t="s">
        <v>131</v>
      </c>
      <c r="G104" s="106">
        <v>2441565.13</v>
      </c>
      <c r="H104" s="107">
        <v>2406703.84</v>
      </c>
      <c r="I104" s="132">
        <f t="shared" si="1"/>
        <v>98.57217448055543</v>
      </c>
    </row>
    <row r="105" spans="1:9" ht="12.75" outlineLevel="1">
      <c r="A105" s="148">
        <v>96</v>
      </c>
      <c r="B105" s="116" t="s">
        <v>258</v>
      </c>
      <c r="C105" s="103" t="s">
        <v>832</v>
      </c>
      <c r="D105" s="103" t="s">
        <v>391</v>
      </c>
      <c r="E105" s="103" t="s">
        <v>130</v>
      </c>
      <c r="F105" s="103" t="s">
        <v>131</v>
      </c>
      <c r="G105" s="106">
        <v>1584689.83</v>
      </c>
      <c r="H105" s="107">
        <v>1556267.5</v>
      </c>
      <c r="I105" s="132">
        <f t="shared" si="1"/>
        <v>98.20644207705934</v>
      </c>
    </row>
    <row r="106" spans="1:9" ht="51" outlineLevel="2">
      <c r="A106" s="148">
        <v>97</v>
      </c>
      <c r="B106" s="116" t="s">
        <v>267</v>
      </c>
      <c r="C106" s="103" t="s">
        <v>832</v>
      </c>
      <c r="D106" s="103" t="s">
        <v>820</v>
      </c>
      <c r="E106" s="103" t="s">
        <v>130</v>
      </c>
      <c r="F106" s="103" t="s">
        <v>131</v>
      </c>
      <c r="G106" s="106">
        <v>1516587.83</v>
      </c>
      <c r="H106" s="107">
        <v>1488165.5</v>
      </c>
      <c r="I106" s="132">
        <f t="shared" si="1"/>
        <v>98.12590280379607</v>
      </c>
    </row>
    <row r="107" spans="1:9" ht="12.75" outlineLevel="3">
      <c r="A107" s="148">
        <v>98</v>
      </c>
      <c r="B107" s="44" t="s">
        <v>279</v>
      </c>
      <c r="C107" s="103" t="s">
        <v>832</v>
      </c>
      <c r="D107" s="103" t="s">
        <v>820</v>
      </c>
      <c r="E107" s="103" t="s">
        <v>821</v>
      </c>
      <c r="F107" s="103" t="s">
        <v>131</v>
      </c>
      <c r="G107" s="106">
        <v>1453522</v>
      </c>
      <c r="H107" s="107">
        <v>1425099.67</v>
      </c>
      <c r="I107" s="132">
        <f t="shared" si="1"/>
        <v>98.04458893639037</v>
      </c>
    </row>
    <row r="108" spans="1:9" s="30" customFormat="1" ht="12.75" outlineLevel="1">
      <c r="A108" s="148">
        <v>99</v>
      </c>
      <c r="B108" s="44" t="s">
        <v>231</v>
      </c>
      <c r="C108" s="103" t="s">
        <v>832</v>
      </c>
      <c r="D108" s="103" t="s">
        <v>820</v>
      </c>
      <c r="E108" s="103" t="s">
        <v>821</v>
      </c>
      <c r="F108" s="103" t="s">
        <v>822</v>
      </c>
      <c r="G108" s="106">
        <v>1453522</v>
      </c>
      <c r="H108" s="107">
        <v>1425099.67</v>
      </c>
      <c r="I108" s="132">
        <f t="shared" si="1"/>
        <v>98.04458893639037</v>
      </c>
    </row>
    <row r="109" spans="1:9" ht="76.5" customHeight="1" outlineLevel="2">
      <c r="A109" s="148">
        <v>100</v>
      </c>
      <c r="B109" s="44" t="s">
        <v>281</v>
      </c>
      <c r="C109" s="103" t="s">
        <v>832</v>
      </c>
      <c r="D109" s="103" t="s">
        <v>820</v>
      </c>
      <c r="E109" s="103" t="s">
        <v>534</v>
      </c>
      <c r="F109" s="103" t="s">
        <v>131</v>
      </c>
      <c r="G109" s="106">
        <v>63065.83</v>
      </c>
      <c r="H109" s="107">
        <v>63065.83</v>
      </c>
      <c r="I109" s="132">
        <f t="shared" si="1"/>
        <v>100</v>
      </c>
    </row>
    <row r="110" spans="1:9" ht="12.75" outlineLevel="3">
      <c r="A110" s="148">
        <v>101</v>
      </c>
      <c r="B110" s="44" t="s">
        <v>231</v>
      </c>
      <c r="C110" s="103" t="s">
        <v>832</v>
      </c>
      <c r="D110" s="103" t="s">
        <v>820</v>
      </c>
      <c r="E110" s="103" t="s">
        <v>534</v>
      </c>
      <c r="F110" s="103" t="s">
        <v>822</v>
      </c>
      <c r="G110" s="106">
        <v>63065.83</v>
      </c>
      <c r="H110" s="107">
        <v>63065.83</v>
      </c>
      <c r="I110" s="132">
        <f t="shared" si="1"/>
        <v>100</v>
      </c>
    </row>
    <row r="111" spans="1:9" ht="12.75" outlineLevel="2">
      <c r="A111" s="148">
        <v>102</v>
      </c>
      <c r="B111" s="116" t="s">
        <v>259</v>
      </c>
      <c r="C111" s="103" t="s">
        <v>832</v>
      </c>
      <c r="D111" s="103" t="s">
        <v>23</v>
      </c>
      <c r="E111" s="103" t="s">
        <v>130</v>
      </c>
      <c r="F111" s="103" t="s">
        <v>131</v>
      </c>
      <c r="G111" s="106">
        <v>68102</v>
      </c>
      <c r="H111" s="107">
        <v>68102</v>
      </c>
      <c r="I111" s="132">
        <f t="shared" si="1"/>
        <v>100</v>
      </c>
    </row>
    <row r="112" spans="1:9" ht="25.5" outlineLevel="3">
      <c r="A112" s="148">
        <v>103</v>
      </c>
      <c r="B112" s="44" t="s">
        <v>293</v>
      </c>
      <c r="C112" s="103" t="s">
        <v>832</v>
      </c>
      <c r="D112" s="103" t="s">
        <v>23</v>
      </c>
      <c r="E112" s="103" t="s">
        <v>533</v>
      </c>
      <c r="F112" s="103" t="s">
        <v>131</v>
      </c>
      <c r="G112" s="106">
        <v>17202</v>
      </c>
      <c r="H112" s="107">
        <v>17202</v>
      </c>
      <c r="I112" s="132">
        <f t="shared" si="1"/>
        <v>100</v>
      </c>
    </row>
    <row r="113" spans="1:9" ht="12.75" outlineLevel="2">
      <c r="A113" s="148">
        <v>104</v>
      </c>
      <c r="B113" s="44" t="s">
        <v>230</v>
      </c>
      <c r="C113" s="103" t="s">
        <v>832</v>
      </c>
      <c r="D113" s="103" t="s">
        <v>23</v>
      </c>
      <c r="E113" s="103" t="s">
        <v>533</v>
      </c>
      <c r="F113" s="103" t="s">
        <v>192</v>
      </c>
      <c r="G113" s="106">
        <v>17202</v>
      </c>
      <c r="H113" s="107">
        <v>17202</v>
      </c>
      <c r="I113" s="132">
        <f t="shared" si="1"/>
        <v>100</v>
      </c>
    </row>
    <row r="114" spans="1:9" ht="12.75" outlineLevel="3">
      <c r="A114" s="148">
        <v>105</v>
      </c>
      <c r="B114" s="44" t="s">
        <v>295</v>
      </c>
      <c r="C114" s="103" t="s">
        <v>832</v>
      </c>
      <c r="D114" s="103" t="s">
        <v>23</v>
      </c>
      <c r="E114" s="103" t="s">
        <v>519</v>
      </c>
      <c r="F114" s="103" t="s">
        <v>131</v>
      </c>
      <c r="G114" s="106">
        <v>50900</v>
      </c>
      <c r="H114" s="107">
        <v>50900</v>
      </c>
      <c r="I114" s="132">
        <f t="shared" si="1"/>
        <v>100</v>
      </c>
    </row>
    <row r="115" spans="1:9" ht="15.75" customHeight="1">
      <c r="A115" s="148">
        <v>106</v>
      </c>
      <c r="B115" s="44" t="s">
        <v>231</v>
      </c>
      <c r="C115" s="103" t="s">
        <v>832</v>
      </c>
      <c r="D115" s="103" t="s">
        <v>23</v>
      </c>
      <c r="E115" s="103" t="s">
        <v>519</v>
      </c>
      <c r="F115" s="103" t="s">
        <v>822</v>
      </c>
      <c r="G115" s="106">
        <v>50900</v>
      </c>
      <c r="H115" s="107">
        <v>50900</v>
      </c>
      <c r="I115" s="132">
        <f t="shared" si="1"/>
        <v>100</v>
      </c>
    </row>
    <row r="116" spans="1:9" ht="25.5" outlineLevel="2">
      <c r="A116" s="148">
        <v>107</v>
      </c>
      <c r="B116" s="116" t="s">
        <v>228</v>
      </c>
      <c r="C116" s="103" t="s">
        <v>832</v>
      </c>
      <c r="D116" s="103" t="s">
        <v>393</v>
      </c>
      <c r="E116" s="103" t="s">
        <v>130</v>
      </c>
      <c r="F116" s="103" t="s">
        <v>131</v>
      </c>
      <c r="G116" s="106">
        <v>15000</v>
      </c>
      <c r="H116" s="107">
        <v>15000</v>
      </c>
      <c r="I116" s="132">
        <f t="shared" si="1"/>
        <v>100</v>
      </c>
    </row>
    <row r="117" spans="1:9" ht="38.25" outlineLevel="3">
      <c r="A117" s="148">
        <v>108</v>
      </c>
      <c r="B117" s="116" t="s">
        <v>261</v>
      </c>
      <c r="C117" s="103" t="s">
        <v>832</v>
      </c>
      <c r="D117" s="103" t="s">
        <v>25</v>
      </c>
      <c r="E117" s="103" t="s">
        <v>130</v>
      </c>
      <c r="F117" s="103" t="s">
        <v>131</v>
      </c>
      <c r="G117" s="106">
        <v>15000</v>
      </c>
      <c r="H117" s="107">
        <v>15000</v>
      </c>
      <c r="I117" s="132">
        <f t="shared" si="1"/>
        <v>100</v>
      </c>
    </row>
    <row r="118" spans="1:9" ht="38.25" outlineLevel="1">
      <c r="A118" s="148">
        <v>109</v>
      </c>
      <c r="B118" s="44" t="s">
        <v>299</v>
      </c>
      <c r="C118" s="103" t="s">
        <v>832</v>
      </c>
      <c r="D118" s="103" t="s">
        <v>25</v>
      </c>
      <c r="E118" s="103" t="s">
        <v>26</v>
      </c>
      <c r="F118" s="103" t="s">
        <v>131</v>
      </c>
      <c r="G118" s="106">
        <v>15000</v>
      </c>
      <c r="H118" s="107">
        <v>15000</v>
      </c>
      <c r="I118" s="132">
        <f t="shared" si="1"/>
        <v>100</v>
      </c>
    </row>
    <row r="119" spans="1:9" ht="12.75" outlineLevel="2">
      <c r="A119" s="148">
        <v>110</v>
      </c>
      <c r="B119" s="44" t="s">
        <v>231</v>
      </c>
      <c r="C119" s="103" t="s">
        <v>832</v>
      </c>
      <c r="D119" s="103" t="s">
        <v>25</v>
      </c>
      <c r="E119" s="103" t="s">
        <v>26</v>
      </c>
      <c r="F119" s="103" t="s">
        <v>822</v>
      </c>
      <c r="G119" s="106">
        <v>15000</v>
      </c>
      <c r="H119" s="107">
        <v>15000</v>
      </c>
      <c r="I119" s="132">
        <f t="shared" si="1"/>
        <v>100</v>
      </c>
    </row>
    <row r="120" spans="1:9" ht="12.75" outlineLevel="3">
      <c r="A120" s="148">
        <v>111</v>
      </c>
      <c r="B120" s="116" t="s">
        <v>236</v>
      </c>
      <c r="C120" s="103" t="s">
        <v>832</v>
      </c>
      <c r="D120" s="103" t="s">
        <v>136</v>
      </c>
      <c r="E120" s="103" t="s">
        <v>130</v>
      </c>
      <c r="F120" s="103" t="s">
        <v>131</v>
      </c>
      <c r="G120" s="106">
        <v>731875.3</v>
      </c>
      <c r="H120" s="107">
        <v>725436.34</v>
      </c>
      <c r="I120" s="132">
        <f t="shared" si="1"/>
        <v>99.1202107790767</v>
      </c>
    </row>
    <row r="121" spans="1:9" s="30" customFormat="1" ht="12.75" outlineLevel="2">
      <c r="A121" s="148">
        <v>112</v>
      </c>
      <c r="B121" s="116" t="s">
        <v>360</v>
      </c>
      <c r="C121" s="103" t="s">
        <v>832</v>
      </c>
      <c r="D121" s="103" t="s">
        <v>825</v>
      </c>
      <c r="E121" s="103" t="s">
        <v>130</v>
      </c>
      <c r="F121" s="103" t="s">
        <v>131</v>
      </c>
      <c r="G121" s="106">
        <v>731875.3</v>
      </c>
      <c r="H121" s="107">
        <v>725436.34</v>
      </c>
      <c r="I121" s="132">
        <f t="shared" si="1"/>
        <v>99.1202107790767</v>
      </c>
    </row>
    <row r="122" spans="1:9" ht="79.5" customHeight="1" outlineLevel="3">
      <c r="A122" s="148">
        <v>113</v>
      </c>
      <c r="B122" s="44" t="s">
        <v>281</v>
      </c>
      <c r="C122" s="103" t="s">
        <v>832</v>
      </c>
      <c r="D122" s="103" t="s">
        <v>825</v>
      </c>
      <c r="E122" s="103" t="s">
        <v>534</v>
      </c>
      <c r="F122" s="103" t="s">
        <v>131</v>
      </c>
      <c r="G122" s="106">
        <v>63435.3</v>
      </c>
      <c r="H122" s="107">
        <v>63435.3</v>
      </c>
      <c r="I122" s="132">
        <f t="shared" si="1"/>
        <v>100</v>
      </c>
    </row>
    <row r="123" spans="1:9" ht="12.75" outlineLevel="2">
      <c r="A123" s="148">
        <v>114</v>
      </c>
      <c r="B123" s="44" t="s">
        <v>231</v>
      </c>
      <c r="C123" s="103" t="s">
        <v>832</v>
      </c>
      <c r="D123" s="103" t="s">
        <v>825</v>
      </c>
      <c r="E123" s="103" t="s">
        <v>534</v>
      </c>
      <c r="F123" s="103" t="s">
        <v>822</v>
      </c>
      <c r="G123" s="106">
        <v>63435.3</v>
      </c>
      <c r="H123" s="107">
        <v>63435.3</v>
      </c>
      <c r="I123" s="132">
        <f t="shared" si="1"/>
        <v>100</v>
      </c>
    </row>
    <row r="124" spans="1:9" ht="12.75" outlineLevel="3">
      <c r="A124" s="148">
        <v>115</v>
      </c>
      <c r="B124" s="44" t="s">
        <v>361</v>
      </c>
      <c r="C124" s="103" t="s">
        <v>832</v>
      </c>
      <c r="D124" s="103" t="s">
        <v>825</v>
      </c>
      <c r="E124" s="103" t="s">
        <v>826</v>
      </c>
      <c r="F124" s="103" t="s">
        <v>131</v>
      </c>
      <c r="G124" s="106">
        <v>375500</v>
      </c>
      <c r="H124" s="107">
        <v>369061.04</v>
      </c>
      <c r="I124" s="132">
        <f t="shared" si="1"/>
        <v>98.28523035952064</v>
      </c>
    </row>
    <row r="125" spans="1:9" ht="12.75">
      <c r="A125" s="148">
        <v>116</v>
      </c>
      <c r="B125" s="44" t="s">
        <v>231</v>
      </c>
      <c r="C125" s="103" t="s">
        <v>832</v>
      </c>
      <c r="D125" s="103" t="s">
        <v>825</v>
      </c>
      <c r="E125" s="103" t="s">
        <v>826</v>
      </c>
      <c r="F125" s="103" t="s">
        <v>822</v>
      </c>
      <c r="G125" s="106">
        <v>375500</v>
      </c>
      <c r="H125" s="107">
        <v>369061.04</v>
      </c>
      <c r="I125" s="132">
        <f t="shared" si="1"/>
        <v>98.28523035952064</v>
      </c>
    </row>
    <row r="126" spans="1:9" ht="12.75" outlineLevel="1">
      <c r="A126" s="148">
        <v>117</v>
      </c>
      <c r="B126" s="44" t="s">
        <v>362</v>
      </c>
      <c r="C126" s="103" t="s">
        <v>832</v>
      </c>
      <c r="D126" s="103" t="s">
        <v>825</v>
      </c>
      <c r="E126" s="103" t="s">
        <v>827</v>
      </c>
      <c r="F126" s="103" t="s">
        <v>131</v>
      </c>
      <c r="G126" s="106">
        <v>266760</v>
      </c>
      <c r="H126" s="107">
        <v>266760</v>
      </c>
      <c r="I126" s="132">
        <f t="shared" si="1"/>
        <v>100</v>
      </c>
    </row>
    <row r="127" spans="1:9" ht="12.75" outlineLevel="2">
      <c r="A127" s="148">
        <v>118</v>
      </c>
      <c r="B127" s="44" t="s">
        <v>231</v>
      </c>
      <c r="C127" s="103" t="s">
        <v>832</v>
      </c>
      <c r="D127" s="103" t="s">
        <v>825</v>
      </c>
      <c r="E127" s="103" t="s">
        <v>827</v>
      </c>
      <c r="F127" s="103" t="s">
        <v>822</v>
      </c>
      <c r="G127" s="106">
        <v>266760</v>
      </c>
      <c r="H127" s="107">
        <v>266760</v>
      </c>
      <c r="I127" s="132">
        <f t="shared" si="1"/>
        <v>100</v>
      </c>
    </row>
    <row r="128" spans="1:9" ht="23.25" customHeight="1" outlineLevel="3">
      <c r="A128" s="148">
        <v>119</v>
      </c>
      <c r="B128" s="44" t="s">
        <v>365</v>
      </c>
      <c r="C128" s="103" t="s">
        <v>832</v>
      </c>
      <c r="D128" s="103" t="s">
        <v>825</v>
      </c>
      <c r="E128" s="103" t="s">
        <v>828</v>
      </c>
      <c r="F128" s="103" t="s">
        <v>131</v>
      </c>
      <c r="G128" s="106">
        <v>26180</v>
      </c>
      <c r="H128" s="107">
        <v>26180</v>
      </c>
      <c r="I128" s="132">
        <f t="shared" si="1"/>
        <v>100</v>
      </c>
    </row>
    <row r="129" spans="1:9" s="38" customFormat="1" ht="14.25" outlineLevel="1">
      <c r="A129" s="148">
        <v>120</v>
      </c>
      <c r="B129" s="44" t="s">
        <v>231</v>
      </c>
      <c r="C129" s="103" t="s">
        <v>832</v>
      </c>
      <c r="D129" s="103" t="s">
        <v>825</v>
      </c>
      <c r="E129" s="103" t="s">
        <v>828</v>
      </c>
      <c r="F129" s="103" t="s">
        <v>822</v>
      </c>
      <c r="G129" s="106">
        <v>26180</v>
      </c>
      <c r="H129" s="107">
        <v>26180</v>
      </c>
      <c r="I129" s="132">
        <f t="shared" si="1"/>
        <v>100</v>
      </c>
    </row>
    <row r="130" spans="1:9" ht="12.75" outlineLevel="2">
      <c r="A130" s="148">
        <v>121</v>
      </c>
      <c r="B130" s="116" t="s">
        <v>240</v>
      </c>
      <c r="C130" s="103" t="s">
        <v>832</v>
      </c>
      <c r="D130" s="103" t="s">
        <v>140</v>
      </c>
      <c r="E130" s="103" t="s">
        <v>130</v>
      </c>
      <c r="F130" s="103" t="s">
        <v>131</v>
      </c>
      <c r="G130" s="106">
        <v>110000</v>
      </c>
      <c r="H130" s="107">
        <v>110000</v>
      </c>
      <c r="I130" s="132">
        <f t="shared" si="1"/>
        <v>100</v>
      </c>
    </row>
    <row r="131" spans="1:9" ht="12.75" outlineLevel="3">
      <c r="A131" s="148">
        <v>122</v>
      </c>
      <c r="B131" s="116" t="s">
        <v>78</v>
      </c>
      <c r="C131" s="103" t="s">
        <v>832</v>
      </c>
      <c r="D131" s="103" t="s">
        <v>847</v>
      </c>
      <c r="E131" s="103" t="s">
        <v>130</v>
      </c>
      <c r="F131" s="103" t="s">
        <v>131</v>
      </c>
      <c r="G131" s="106">
        <v>110000</v>
      </c>
      <c r="H131" s="107">
        <v>110000</v>
      </c>
      <c r="I131" s="132">
        <f t="shared" si="1"/>
        <v>100</v>
      </c>
    </row>
    <row r="132" spans="1:9" ht="15.75" customHeight="1" outlineLevel="1">
      <c r="A132" s="148">
        <v>123</v>
      </c>
      <c r="B132" s="44" t="s">
        <v>291</v>
      </c>
      <c r="C132" s="103" t="s">
        <v>832</v>
      </c>
      <c r="D132" s="103" t="s">
        <v>847</v>
      </c>
      <c r="E132" s="103" t="s">
        <v>22</v>
      </c>
      <c r="F132" s="103" t="s">
        <v>131</v>
      </c>
      <c r="G132" s="106">
        <v>110000</v>
      </c>
      <c r="H132" s="107">
        <v>110000</v>
      </c>
      <c r="I132" s="132">
        <f t="shared" si="1"/>
        <v>100</v>
      </c>
    </row>
    <row r="133" spans="1:9" ht="12.75" outlineLevel="2">
      <c r="A133" s="148">
        <v>124</v>
      </c>
      <c r="B133" s="44" t="s">
        <v>292</v>
      </c>
      <c r="C133" s="103" t="s">
        <v>832</v>
      </c>
      <c r="D133" s="103" t="s">
        <v>847</v>
      </c>
      <c r="E133" s="103" t="s">
        <v>22</v>
      </c>
      <c r="F133" s="103" t="s">
        <v>119</v>
      </c>
      <c r="G133" s="106">
        <v>110000</v>
      </c>
      <c r="H133" s="107">
        <v>110000</v>
      </c>
      <c r="I133" s="132">
        <f t="shared" si="1"/>
        <v>100</v>
      </c>
    </row>
    <row r="134" spans="1:9" s="37" customFormat="1" ht="25.5" outlineLevel="3">
      <c r="A134" s="148">
        <v>125</v>
      </c>
      <c r="B134" s="116" t="s">
        <v>425</v>
      </c>
      <c r="C134" s="103" t="s">
        <v>121</v>
      </c>
      <c r="D134" s="103" t="s">
        <v>819</v>
      </c>
      <c r="E134" s="103" t="s">
        <v>130</v>
      </c>
      <c r="F134" s="103" t="s">
        <v>131</v>
      </c>
      <c r="G134" s="106">
        <v>976402.14</v>
      </c>
      <c r="H134" s="107">
        <v>936020.18</v>
      </c>
      <c r="I134" s="132">
        <f t="shared" si="1"/>
        <v>95.86420816324717</v>
      </c>
    </row>
    <row r="135" spans="1:9" ht="12.75" outlineLevel="2">
      <c r="A135" s="148">
        <v>126</v>
      </c>
      <c r="B135" s="116" t="s">
        <v>258</v>
      </c>
      <c r="C135" s="103" t="s">
        <v>121</v>
      </c>
      <c r="D135" s="103" t="s">
        <v>391</v>
      </c>
      <c r="E135" s="103" t="s">
        <v>130</v>
      </c>
      <c r="F135" s="103" t="s">
        <v>131</v>
      </c>
      <c r="G135" s="106">
        <v>835462.14</v>
      </c>
      <c r="H135" s="107">
        <v>798020.18</v>
      </c>
      <c r="I135" s="132">
        <f t="shared" si="1"/>
        <v>95.51841331792725</v>
      </c>
    </row>
    <row r="136" spans="1:9" ht="51" outlineLevel="3">
      <c r="A136" s="148">
        <v>127</v>
      </c>
      <c r="B136" s="116" t="s">
        <v>267</v>
      </c>
      <c r="C136" s="103" t="s">
        <v>121</v>
      </c>
      <c r="D136" s="103" t="s">
        <v>820</v>
      </c>
      <c r="E136" s="103" t="s">
        <v>130</v>
      </c>
      <c r="F136" s="103" t="s">
        <v>131</v>
      </c>
      <c r="G136" s="106">
        <v>830090.14</v>
      </c>
      <c r="H136" s="107">
        <v>792648.18</v>
      </c>
      <c r="I136" s="132">
        <f t="shared" si="1"/>
        <v>95.48941034283337</v>
      </c>
    </row>
    <row r="137" spans="1:9" ht="12.75" outlineLevel="2">
      <c r="A137" s="148">
        <v>128</v>
      </c>
      <c r="B137" s="44" t="s">
        <v>279</v>
      </c>
      <c r="C137" s="103" t="s">
        <v>121</v>
      </c>
      <c r="D137" s="103" t="s">
        <v>820</v>
      </c>
      <c r="E137" s="103" t="s">
        <v>821</v>
      </c>
      <c r="F137" s="103" t="s">
        <v>131</v>
      </c>
      <c r="G137" s="106">
        <v>826565</v>
      </c>
      <c r="H137" s="107">
        <v>789123.04</v>
      </c>
      <c r="I137" s="132">
        <f t="shared" si="1"/>
        <v>95.47017354956961</v>
      </c>
    </row>
    <row r="138" spans="1:9" s="30" customFormat="1" ht="12.75" outlineLevel="3">
      <c r="A138" s="148">
        <v>129</v>
      </c>
      <c r="B138" s="44" t="s">
        <v>231</v>
      </c>
      <c r="C138" s="103" t="s">
        <v>121</v>
      </c>
      <c r="D138" s="103" t="s">
        <v>820</v>
      </c>
      <c r="E138" s="103" t="s">
        <v>821</v>
      </c>
      <c r="F138" s="103" t="s">
        <v>822</v>
      </c>
      <c r="G138" s="106">
        <v>826565</v>
      </c>
      <c r="H138" s="107">
        <v>789123.04</v>
      </c>
      <c r="I138" s="132">
        <f t="shared" si="1"/>
        <v>95.47017354956961</v>
      </c>
    </row>
    <row r="139" spans="1:9" ht="75.75" customHeight="1">
      <c r="A139" s="148">
        <v>130</v>
      </c>
      <c r="B139" s="44" t="s">
        <v>281</v>
      </c>
      <c r="C139" s="103" t="s">
        <v>121</v>
      </c>
      <c r="D139" s="103" t="s">
        <v>820</v>
      </c>
      <c r="E139" s="103" t="s">
        <v>534</v>
      </c>
      <c r="F139" s="103" t="s">
        <v>131</v>
      </c>
      <c r="G139" s="106">
        <v>3525.14</v>
      </c>
      <c r="H139" s="107">
        <v>3525.14</v>
      </c>
      <c r="I139" s="132">
        <f aca="true" t="shared" si="2" ref="I139:I202">H139/G139*100</f>
        <v>100</v>
      </c>
    </row>
    <row r="140" spans="1:9" ht="12.75" outlineLevel="1">
      <c r="A140" s="148">
        <v>131</v>
      </c>
      <c r="B140" s="44" t="s">
        <v>231</v>
      </c>
      <c r="C140" s="103" t="s">
        <v>121</v>
      </c>
      <c r="D140" s="103" t="s">
        <v>820</v>
      </c>
      <c r="E140" s="103" t="s">
        <v>534</v>
      </c>
      <c r="F140" s="103" t="s">
        <v>822</v>
      </c>
      <c r="G140" s="106">
        <v>3525.14</v>
      </c>
      <c r="H140" s="107">
        <v>3525.14</v>
      </c>
      <c r="I140" s="132">
        <f t="shared" si="2"/>
        <v>100</v>
      </c>
    </row>
    <row r="141" spans="1:9" ht="12.75" outlineLevel="2">
      <c r="A141" s="148">
        <v>132</v>
      </c>
      <c r="B141" s="116" t="s">
        <v>259</v>
      </c>
      <c r="C141" s="103" t="s">
        <v>121</v>
      </c>
      <c r="D141" s="103" t="s">
        <v>23</v>
      </c>
      <c r="E141" s="103" t="s">
        <v>130</v>
      </c>
      <c r="F141" s="103" t="s">
        <v>131</v>
      </c>
      <c r="G141" s="106">
        <v>5372</v>
      </c>
      <c r="H141" s="107">
        <v>5372</v>
      </c>
      <c r="I141" s="132">
        <f t="shared" si="2"/>
        <v>100</v>
      </c>
    </row>
    <row r="142" spans="1:9" ht="25.5" outlineLevel="3">
      <c r="A142" s="148">
        <v>133</v>
      </c>
      <c r="B142" s="44" t="s">
        <v>293</v>
      </c>
      <c r="C142" s="103" t="s">
        <v>121</v>
      </c>
      <c r="D142" s="103" t="s">
        <v>23</v>
      </c>
      <c r="E142" s="103" t="s">
        <v>533</v>
      </c>
      <c r="F142" s="103" t="s">
        <v>131</v>
      </c>
      <c r="G142" s="106">
        <v>3372</v>
      </c>
      <c r="H142" s="107">
        <v>3372</v>
      </c>
      <c r="I142" s="132">
        <f t="shared" si="2"/>
        <v>100</v>
      </c>
    </row>
    <row r="143" spans="1:9" ht="12.75" outlineLevel="1">
      <c r="A143" s="148">
        <v>134</v>
      </c>
      <c r="B143" s="44" t="s">
        <v>230</v>
      </c>
      <c r="C143" s="103" t="s">
        <v>121</v>
      </c>
      <c r="D143" s="103" t="s">
        <v>23</v>
      </c>
      <c r="E143" s="103" t="s">
        <v>533</v>
      </c>
      <c r="F143" s="103" t="s">
        <v>192</v>
      </c>
      <c r="G143" s="106">
        <v>3372</v>
      </c>
      <c r="H143" s="107">
        <v>3372</v>
      </c>
      <c r="I143" s="132">
        <f t="shared" si="2"/>
        <v>100</v>
      </c>
    </row>
    <row r="144" spans="1:9" ht="12.75" outlineLevel="2">
      <c r="A144" s="148">
        <v>135</v>
      </c>
      <c r="B144" s="44" t="s">
        <v>295</v>
      </c>
      <c r="C144" s="103" t="s">
        <v>121</v>
      </c>
      <c r="D144" s="103" t="s">
        <v>23</v>
      </c>
      <c r="E144" s="103" t="s">
        <v>519</v>
      </c>
      <c r="F144" s="103" t="s">
        <v>131</v>
      </c>
      <c r="G144" s="106">
        <v>2000</v>
      </c>
      <c r="H144" s="107">
        <v>2000</v>
      </c>
      <c r="I144" s="132">
        <f t="shared" si="2"/>
        <v>100</v>
      </c>
    </row>
    <row r="145" spans="1:9" ht="16.5" customHeight="1" outlineLevel="3">
      <c r="A145" s="148">
        <v>136</v>
      </c>
      <c r="B145" s="44" t="s">
        <v>231</v>
      </c>
      <c r="C145" s="103" t="s">
        <v>121</v>
      </c>
      <c r="D145" s="103" t="s">
        <v>23</v>
      </c>
      <c r="E145" s="103" t="s">
        <v>519</v>
      </c>
      <c r="F145" s="103" t="s">
        <v>822</v>
      </c>
      <c r="G145" s="106">
        <v>2000</v>
      </c>
      <c r="H145" s="107">
        <v>2000</v>
      </c>
      <c r="I145" s="132">
        <f t="shared" si="2"/>
        <v>100</v>
      </c>
    </row>
    <row r="146" spans="1:9" ht="12.75" outlineLevel="3">
      <c r="A146" s="148">
        <v>137</v>
      </c>
      <c r="B146" s="116" t="s">
        <v>236</v>
      </c>
      <c r="C146" s="103" t="s">
        <v>121</v>
      </c>
      <c r="D146" s="103" t="s">
        <v>136</v>
      </c>
      <c r="E146" s="103" t="s">
        <v>130</v>
      </c>
      <c r="F146" s="103" t="s">
        <v>131</v>
      </c>
      <c r="G146" s="106">
        <v>130940</v>
      </c>
      <c r="H146" s="107">
        <v>128000</v>
      </c>
      <c r="I146" s="132">
        <f t="shared" si="2"/>
        <v>97.75469680769818</v>
      </c>
    </row>
    <row r="147" spans="1:9" ht="12.75" outlineLevel="2">
      <c r="A147" s="148">
        <v>138</v>
      </c>
      <c r="B147" s="116" t="s">
        <v>360</v>
      </c>
      <c r="C147" s="103" t="s">
        <v>121</v>
      </c>
      <c r="D147" s="103" t="s">
        <v>825</v>
      </c>
      <c r="E147" s="103" t="s">
        <v>130</v>
      </c>
      <c r="F147" s="103" t="s">
        <v>131</v>
      </c>
      <c r="G147" s="106">
        <v>130940</v>
      </c>
      <c r="H147" s="107">
        <v>128000</v>
      </c>
      <c r="I147" s="132">
        <f t="shared" si="2"/>
        <v>97.75469680769818</v>
      </c>
    </row>
    <row r="148" spans="1:9" ht="12.75" outlineLevel="3">
      <c r="A148" s="148">
        <v>139</v>
      </c>
      <c r="B148" s="44" t="s">
        <v>362</v>
      </c>
      <c r="C148" s="103" t="s">
        <v>121</v>
      </c>
      <c r="D148" s="103" t="s">
        <v>825</v>
      </c>
      <c r="E148" s="103" t="s">
        <v>827</v>
      </c>
      <c r="F148" s="103" t="s">
        <v>131</v>
      </c>
      <c r="G148" s="106">
        <v>98000</v>
      </c>
      <c r="H148" s="107">
        <v>98000</v>
      </c>
      <c r="I148" s="132">
        <f t="shared" si="2"/>
        <v>100</v>
      </c>
    </row>
    <row r="149" spans="1:9" s="37" customFormat="1" ht="12.75">
      <c r="A149" s="148">
        <v>140</v>
      </c>
      <c r="B149" s="44" t="s">
        <v>231</v>
      </c>
      <c r="C149" s="103" t="s">
        <v>121</v>
      </c>
      <c r="D149" s="103" t="s">
        <v>825</v>
      </c>
      <c r="E149" s="103" t="s">
        <v>827</v>
      </c>
      <c r="F149" s="103" t="s">
        <v>822</v>
      </c>
      <c r="G149" s="106">
        <v>98000</v>
      </c>
      <c r="H149" s="107">
        <v>98000</v>
      </c>
      <c r="I149" s="132">
        <f t="shared" si="2"/>
        <v>100</v>
      </c>
    </row>
    <row r="150" spans="1:9" ht="25.5" customHeight="1" outlineLevel="1">
      <c r="A150" s="148">
        <v>141</v>
      </c>
      <c r="B150" s="44" t="s">
        <v>365</v>
      </c>
      <c r="C150" s="103" t="s">
        <v>121</v>
      </c>
      <c r="D150" s="103" t="s">
        <v>825</v>
      </c>
      <c r="E150" s="103" t="s">
        <v>828</v>
      </c>
      <c r="F150" s="103" t="s">
        <v>131</v>
      </c>
      <c r="G150" s="106">
        <v>32940</v>
      </c>
      <c r="H150" s="107">
        <v>30000</v>
      </c>
      <c r="I150" s="132">
        <f t="shared" si="2"/>
        <v>91.07468123861567</v>
      </c>
    </row>
    <row r="151" spans="1:9" s="30" customFormat="1" ht="12.75" outlineLevel="2">
      <c r="A151" s="148">
        <v>142</v>
      </c>
      <c r="B151" s="44" t="s">
        <v>231</v>
      </c>
      <c r="C151" s="103" t="s">
        <v>121</v>
      </c>
      <c r="D151" s="103" t="s">
        <v>825</v>
      </c>
      <c r="E151" s="103" t="s">
        <v>828</v>
      </c>
      <c r="F151" s="103" t="s">
        <v>822</v>
      </c>
      <c r="G151" s="106">
        <v>32940</v>
      </c>
      <c r="H151" s="107">
        <v>30000</v>
      </c>
      <c r="I151" s="132">
        <f t="shared" si="2"/>
        <v>91.07468123861567</v>
      </c>
    </row>
    <row r="152" spans="1:9" ht="12.75" outlineLevel="3">
      <c r="A152" s="148">
        <v>143</v>
      </c>
      <c r="B152" s="116" t="s">
        <v>240</v>
      </c>
      <c r="C152" s="103" t="s">
        <v>121</v>
      </c>
      <c r="D152" s="103" t="s">
        <v>140</v>
      </c>
      <c r="E152" s="103" t="s">
        <v>130</v>
      </c>
      <c r="F152" s="103" t="s">
        <v>131</v>
      </c>
      <c r="G152" s="106">
        <v>10000</v>
      </c>
      <c r="H152" s="107">
        <v>10000</v>
      </c>
      <c r="I152" s="132">
        <f t="shared" si="2"/>
        <v>100</v>
      </c>
    </row>
    <row r="153" spans="1:9" ht="12.75" outlineLevel="1">
      <c r="A153" s="148">
        <v>144</v>
      </c>
      <c r="B153" s="116" t="s">
        <v>78</v>
      </c>
      <c r="C153" s="103" t="s">
        <v>121</v>
      </c>
      <c r="D153" s="103" t="s">
        <v>847</v>
      </c>
      <c r="E153" s="103" t="s">
        <v>130</v>
      </c>
      <c r="F153" s="103" t="s">
        <v>131</v>
      </c>
      <c r="G153" s="106">
        <v>10000</v>
      </c>
      <c r="H153" s="107">
        <v>10000</v>
      </c>
      <c r="I153" s="132">
        <f t="shared" si="2"/>
        <v>100</v>
      </c>
    </row>
    <row r="154" spans="1:9" ht="12.75" outlineLevel="2">
      <c r="A154" s="148">
        <v>145</v>
      </c>
      <c r="B154" s="44" t="s">
        <v>291</v>
      </c>
      <c r="C154" s="103" t="s">
        <v>121</v>
      </c>
      <c r="D154" s="103" t="s">
        <v>847</v>
      </c>
      <c r="E154" s="103" t="s">
        <v>22</v>
      </c>
      <c r="F154" s="103" t="s">
        <v>131</v>
      </c>
      <c r="G154" s="106">
        <v>10000</v>
      </c>
      <c r="H154" s="107">
        <v>10000</v>
      </c>
      <c r="I154" s="132">
        <f t="shared" si="2"/>
        <v>100</v>
      </c>
    </row>
    <row r="155" spans="1:9" ht="12.75" outlineLevel="3">
      <c r="A155" s="148">
        <v>146</v>
      </c>
      <c r="B155" s="44" t="s">
        <v>292</v>
      </c>
      <c r="C155" s="103" t="s">
        <v>121</v>
      </c>
      <c r="D155" s="103" t="s">
        <v>847</v>
      </c>
      <c r="E155" s="103" t="s">
        <v>22</v>
      </c>
      <c r="F155" s="103" t="s">
        <v>119</v>
      </c>
      <c r="G155" s="106">
        <v>10000</v>
      </c>
      <c r="H155" s="107">
        <v>10000</v>
      </c>
      <c r="I155" s="132">
        <f t="shared" si="2"/>
        <v>100</v>
      </c>
    </row>
    <row r="156" spans="1:9" ht="25.5" outlineLevel="1">
      <c r="A156" s="148">
        <v>147</v>
      </c>
      <c r="B156" s="116" t="s">
        <v>426</v>
      </c>
      <c r="C156" s="103" t="s">
        <v>122</v>
      </c>
      <c r="D156" s="103" t="s">
        <v>819</v>
      </c>
      <c r="E156" s="103" t="s">
        <v>130</v>
      </c>
      <c r="F156" s="103" t="s">
        <v>131</v>
      </c>
      <c r="G156" s="106">
        <v>1372344.62</v>
      </c>
      <c r="H156" s="107">
        <v>1304273.94</v>
      </c>
      <c r="I156" s="132">
        <f t="shared" si="2"/>
        <v>95.03982607517344</v>
      </c>
    </row>
    <row r="157" spans="1:9" ht="12.75" outlineLevel="2">
      <c r="A157" s="148">
        <v>148</v>
      </c>
      <c r="B157" s="116" t="s">
        <v>258</v>
      </c>
      <c r="C157" s="103" t="s">
        <v>122</v>
      </c>
      <c r="D157" s="103" t="s">
        <v>391</v>
      </c>
      <c r="E157" s="103" t="s">
        <v>130</v>
      </c>
      <c r="F157" s="103" t="s">
        <v>131</v>
      </c>
      <c r="G157" s="106">
        <v>853363.18</v>
      </c>
      <c r="H157" s="107">
        <v>785292.5</v>
      </c>
      <c r="I157" s="132">
        <f t="shared" si="2"/>
        <v>92.02324618692829</v>
      </c>
    </row>
    <row r="158" spans="1:9" ht="15" customHeight="1" outlineLevel="3">
      <c r="A158" s="148">
        <v>149</v>
      </c>
      <c r="B158" s="116" t="s">
        <v>267</v>
      </c>
      <c r="C158" s="103" t="s">
        <v>122</v>
      </c>
      <c r="D158" s="103" t="s">
        <v>820</v>
      </c>
      <c r="E158" s="103" t="s">
        <v>130</v>
      </c>
      <c r="F158" s="103" t="s">
        <v>131</v>
      </c>
      <c r="G158" s="106">
        <v>840991.18</v>
      </c>
      <c r="H158" s="107">
        <v>781920.5</v>
      </c>
      <c r="I158" s="132">
        <f t="shared" si="2"/>
        <v>92.97606426740408</v>
      </c>
    </row>
    <row r="159" spans="1:9" ht="12.75" outlineLevel="2">
      <c r="A159" s="148">
        <v>150</v>
      </c>
      <c r="B159" s="44" t="s">
        <v>279</v>
      </c>
      <c r="C159" s="103" t="s">
        <v>122</v>
      </c>
      <c r="D159" s="103" t="s">
        <v>820</v>
      </c>
      <c r="E159" s="103" t="s">
        <v>821</v>
      </c>
      <c r="F159" s="103" t="s">
        <v>131</v>
      </c>
      <c r="G159" s="106">
        <v>786540.73</v>
      </c>
      <c r="H159" s="107">
        <v>727470.05</v>
      </c>
      <c r="I159" s="132">
        <f t="shared" si="2"/>
        <v>92.4898129560309</v>
      </c>
    </row>
    <row r="160" spans="1:9" ht="12.75" outlineLevel="3">
      <c r="A160" s="148">
        <v>151</v>
      </c>
      <c r="B160" s="44" t="s">
        <v>231</v>
      </c>
      <c r="C160" s="103" t="s">
        <v>122</v>
      </c>
      <c r="D160" s="103" t="s">
        <v>820</v>
      </c>
      <c r="E160" s="103" t="s">
        <v>821</v>
      </c>
      <c r="F160" s="103" t="s">
        <v>822</v>
      </c>
      <c r="G160" s="106">
        <v>786540.73</v>
      </c>
      <c r="H160" s="107">
        <v>727470.05</v>
      </c>
      <c r="I160" s="132">
        <f t="shared" si="2"/>
        <v>92.4898129560309</v>
      </c>
    </row>
    <row r="161" spans="1:9" ht="79.5" customHeight="1">
      <c r="A161" s="148">
        <v>152</v>
      </c>
      <c r="B161" s="44" t="s">
        <v>281</v>
      </c>
      <c r="C161" s="103" t="s">
        <v>122</v>
      </c>
      <c r="D161" s="103" t="s">
        <v>820</v>
      </c>
      <c r="E161" s="103" t="s">
        <v>534</v>
      </c>
      <c r="F161" s="103" t="s">
        <v>131</v>
      </c>
      <c r="G161" s="106">
        <v>54450.45</v>
      </c>
      <c r="H161" s="107">
        <v>54450.45</v>
      </c>
      <c r="I161" s="132">
        <f t="shared" si="2"/>
        <v>100</v>
      </c>
    </row>
    <row r="162" spans="1:9" ht="14.25" customHeight="1" outlineLevel="1">
      <c r="A162" s="148">
        <v>153</v>
      </c>
      <c r="B162" s="44" t="s">
        <v>231</v>
      </c>
      <c r="C162" s="103" t="s">
        <v>122</v>
      </c>
      <c r="D162" s="103" t="s">
        <v>820</v>
      </c>
      <c r="E162" s="103" t="s">
        <v>534</v>
      </c>
      <c r="F162" s="103" t="s">
        <v>822</v>
      </c>
      <c r="G162" s="106">
        <v>54450.45</v>
      </c>
      <c r="H162" s="107">
        <v>54450.45</v>
      </c>
      <c r="I162" s="132">
        <f t="shared" si="2"/>
        <v>100</v>
      </c>
    </row>
    <row r="163" spans="1:9" s="37" customFormat="1" ht="12.75" outlineLevel="2">
      <c r="A163" s="148">
        <v>154</v>
      </c>
      <c r="B163" s="116" t="s">
        <v>259</v>
      </c>
      <c r="C163" s="103" t="s">
        <v>122</v>
      </c>
      <c r="D163" s="103" t="s">
        <v>23</v>
      </c>
      <c r="E163" s="103" t="s">
        <v>130</v>
      </c>
      <c r="F163" s="103" t="s">
        <v>131</v>
      </c>
      <c r="G163" s="106">
        <v>12372</v>
      </c>
      <c r="H163" s="107">
        <v>3372</v>
      </c>
      <c r="I163" s="132">
        <f t="shared" si="2"/>
        <v>27.255092143549952</v>
      </c>
    </row>
    <row r="164" spans="1:9" ht="25.5" outlineLevel="3">
      <c r="A164" s="148">
        <v>155</v>
      </c>
      <c r="B164" s="44" t="s">
        <v>293</v>
      </c>
      <c r="C164" s="103" t="s">
        <v>122</v>
      </c>
      <c r="D164" s="103" t="s">
        <v>23</v>
      </c>
      <c r="E164" s="103" t="s">
        <v>533</v>
      </c>
      <c r="F164" s="103" t="s">
        <v>131</v>
      </c>
      <c r="G164" s="106">
        <v>3372</v>
      </c>
      <c r="H164" s="107">
        <v>3372</v>
      </c>
      <c r="I164" s="132">
        <f t="shared" si="2"/>
        <v>100</v>
      </c>
    </row>
    <row r="165" spans="1:9" ht="12.75" outlineLevel="1">
      <c r="A165" s="148">
        <v>156</v>
      </c>
      <c r="B165" s="44" t="s">
        <v>230</v>
      </c>
      <c r="C165" s="103" t="s">
        <v>122</v>
      </c>
      <c r="D165" s="103" t="s">
        <v>23</v>
      </c>
      <c r="E165" s="103" t="s">
        <v>533</v>
      </c>
      <c r="F165" s="103" t="s">
        <v>192</v>
      </c>
      <c r="G165" s="106">
        <v>3372</v>
      </c>
      <c r="H165" s="107">
        <v>3372</v>
      </c>
      <c r="I165" s="132">
        <f t="shared" si="2"/>
        <v>100</v>
      </c>
    </row>
    <row r="166" spans="1:9" ht="12.75" outlineLevel="2">
      <c r="A166" s="148">
        <v>157</v>
      </c>
      <c r="B166" s="44" t="s">
        <v>295</v>
      </c>
      <c r="C166" s="103" t="s">
        <v>122</v>
      </c>
      <c r="D166" s="103" t="s">
        <v>23</v>
      </c>
      <c r="E166" s="103" t="s">
        <v>519</v>
      </c>
      <c r="F166" s="103" t="s">
        <v>131</v>
      </c>
      <c r="G166" s="106">
        <v>9000</v>
      </c>
      <c r="H166" s="107">
        <v>0</v>
      </c>
      <c r="I166" s="132">
        <f t="shared" si="2"/>
        <v>0</v>
      </c>
    </row>
    <row r="167" spans="1:9" ht="12.75" outlineLevel="3">
      <c r="A167" s="148">
        <v>158</v>
      </c>
      <c r="B167" s="44" t="s">
        <v>231</v>
      </c>
      <c r="C167" s="103" t="s">
        <v>122</v>
      </c>
      <c r="D167" s="103" t="s">
        <v>23</v>
      </c>
      <c r="E167" s="103" t="s">
        <v>519</v>
      </c>
      <c r="F167" s="103" t="s">
        <v>822</v>
      </c>
      <c r="G167" s="106">
        <v>9000</v>
      </c>
      <c r="H167" s="107">
        <v>0</v>
      </c>
      <c r="I167" s="132">
        <f t="shared" si="2"/>
        <v>0</v>
      </c>
    </row>
    <row r="168" spans="1:9" ht="12.75" outlineLevel="3">
      <c r="A168" s="148">
        <v>159</v>
      </c>
      <c r="B168" s="116" t="s">
        <v>236</v>
      </c>
      <c r="C168" s="103" t="s">
        <v>122</v>
      </c>
      <c r="D168" s="103" t="s">
        <v>136</v>
      </c>
      <c r="E168" s="103" t="s">
        <v>130</v>
      </c>
      <c r="F168" s="103" t="s">
        <v>131</v>
      </c>
      <c r="G168" s="106">
        <v>518981.44</v>
      </c>
      <c r="H168" s="107">
        <v>518981.44</v>
      </c>
      <c r="I168" s="132">
        <f t="shared" si="2"/>
        <v>100</v>
      </c>
    </row>
    <row r="169" spans="1:9" ht="12.75" outlineLevel="2">
      <c r="A169" s="148">
        <v>160</v>
      </c>
      <c r="B169" s="116" t="s">
        <v>360</v>
      </c>
      <c r="C169" s="103" t="s">
        <v>122</v>
      </c>
      <c r="D169" s="103" t="s">
        <v>825</v>
      </c>
      <c r="E169" s="103" t="s">
        <v>130</v>
      </c>
      <c r="F169" s="103" t="s">
        <v>131</v>
      </c>
      <c r="G169" s="106">
        <v>518981.44</v>
      </c>
      <c r="H169" s="107">
        <v>518981.44</v>
      </c>
      <c r="I169" s="132">
        <f t="shared" si="2"/>
        <v>100</v>
      </c>
    </row>
    <row r="170" spans="1:9" ht="76.5" customHeight="1" outlineLevel="3">
      <c r="A170" s="148">
        <v>161</v>
      </c>
      <c r="B170" s="44" t="s">
        <v>281</v>
      </c>
      <c r="C170" s="103" t="s">
        <v>122</v>
      </c>
      <c r="D170" s="103" t="s">
        <v>825</v>
      </c>
      <c r="E170" s="103" t="s">
        <v>534</v>
      </c>
      <c r="F170" s="103" t="s">
        <v>131</v>
      </c>
      <c r="G170" s="106">
        <v>148660.42</v>
      </c>
      <c r="H170" s="107">
        <v>148660.42</v>
      </c>
      <c r="I170" s="132">
        <f t="shared" si="2"/>
        <v>100</v>
      </c>
    </row>
    <row r="171" spans="1:9" ht="13.5" customHeight="1">
      <c r="A171" s="148">
        <v>162</v>
      </c>
      <c r="B171" s="44" t="s">
        <v>231</v>
      </c>
      <c r="C171" s="103" t="s">
        <v>122</v>
      </c>
      <c r="D171" s="103" t="s">
        <v>825</v>
      </c>
      <c r="E171" s="103" t="s">
        <v>534</v>
      </c>
      <c r="F171" s="103" t="s">
        <v>822</v>
      </c>
      <c r="G171" s="106">
        <v>148660.42</v>
      </c>
      <c r="H171" s="107">
        <v>148660.42</v>
      </c>
      <c r="I171" s="132">
        <f t="shared" si="2"/>
        <v>100</v>
      </c>
    </row>
    <row r="172" spans="1:9" ht="12.75" outlineLevel="1">
      <c r="A172" s="148">
        <v>163</v>
      </c>
      <c r="B172" s="44" t="s">
        <v>361</v>
      </c>
      <c r="C172" s="103" t="s">
        <v>122</v>
      </c>
      <c r="D172" s="103" t="s">
        <v>825</v>
      </c>
      <c r="E172" s="103" t="s">
        <v>826</v>
      </c>
      <c r="F172" s="103" t="s">
        <v>131</v>
      </c>
      <c r="G172" s="106">
        <v>239888.48</v>
      </c>
      <c r="H172" s="107">
        <v>239888.48</v>
      </c>
      <c r="I172" s="132">
        <f t="shared" si="2"/>
        <v>100</v>
      </c>
    </row>
    <row r="173" spans="1:9" ht="12.75" outlineLevel="2">
      <c r="A173" s="148">
        <v>164</v>
      </c>
      <c r="B173" s="44" t="s">
        <v>231</v>
      </c>
      <c r="C173" s="103" t="s">
        <v>122</v>
      </c>
      <c r="D173" s="103" t="s">
        <v>825</v>
      </c>
      <c r="E173" s="103" t="s">
        <v>826</v>
      </c>
      <c r="F173" s="103" t="s">
        <v>822</v>
      </c>
      <c r="G173" s="106">
        <v>239888.48</v>
      </c>
      <c r="H173" s="107">
        <v>239888.48</v>
      </c>
      <c r="I173" s="132">
        <f t="shared" si="2"/>
        <v>100</v>
      </c>
    </row>
    <row r="174" spans="1:9" ht="12.75" outlineLevel="3">
      <c r="A174" s="148">
        <v>165</v>
      </c>
      <c r="B174" s="44" t="s">
        <v>362</v>
      </c>
      <c r="C174" s="103" t="s">
        <v>122</v>
      </c>
      <c r="D174" s="103" t="s">
        <v>825</v>
      </c>
      <c r="E174" s="103" t="s">
        <v>827</v>
      </c>
      <c r="F174" s="103" t="s">
        <v>131</v>
      </c>
      <c r="G174" s="106">
        <v>122411.78</v>
      </c>
      <c r="H174" s="107">
        <v>122411.78</v>
      </c>
      <c r="I174" s="132">
        <f t="shared" si="2"/>
        <v>100</v>
      </c>
    </row>
    <row r="175" spans="1:9" ht="12.75" outlineLevel="1">
      <c r="A175" s="148">
        <v>166</v>
      </c>
      <c r="B175" s="44" t="s">
        <v>231</v>
      </c>
      <c r="C175" s="103" t="s">
        <v>122</v>
      </c>
      <c r="D175" s="103" t="s">
        <v>825</v>
      </c>
      <c r="E175" s="103" t="s">
        <v>827</v>
      </c>
      <c r="F175" s="103" t="s">
        <v>822</v>
      </c>
      <c r="G175" s="106">
        <v>122411.78</v>
      </c>
      <c r="H175" s="107">
        <v>122411.78</v>
      </c>
      <c r="I175" s="132">
        <f t="shared" si="2"/>
        <v>100</v>
      </c>
    </row>
    <row r="176" spans="1:9" ht="24.75" customHeight="1" outlineLevel="2">
      <c r="A176" s="148">
        <v>167</v>
      </c>
      <c r="B176" s="44" t="s">
        <v>365</v>
      </c>
      <c r="C176" s="103" t="s">
        <v>122</v>
      </c>
      <c r="D176" s="103" t="s">
        <v>825</v>
      </c>
      <c r="E176" s="103" t="s">
        <v>828</v>
      </c>
      <c r="F176" s="103" t="s">
        <v>131</v>
      </c>
      <c r="G176" s="106">
        <v>8020.76</v>
      </c>
      <c r="H176" s="107">
        <v>8020.76</v>
      </c>
      <c r="I176" s="132">
        <f t="shared" si="2"/>
        <v>100</v>
      </c>
    </row>
    <row r="177" spans="1:9" ht="12.75" outlineLevel="3">
      <c r="A177" s="148">
        <v>168</v>
      </c>
      <c r="B177" s="44" t="s">
        <v>231</v>
      </c>
      <c r="C177" s="103" t="s">
        <v>122</v>
      </c>
      <c r="D177" s="103" t="s">
        <v>825</v>
      </c>
      <c r="E177" s="103" t="s">
        <v>828</v>
      </c>
      <c r="F177" s="103" t="s">
        <v>822</v>
      </c>
      <c r="G177" s="106">
        <v>8020.76</v>
      </c>
      <c r="H177" s="107">
        <v>8020.76</v>
      </c>
      <c r="I177" s="132">
        <f t="shared" si="2"/>
        <v>100</v>
      </c>
    </row>
    <row r="178" spans="1:9" s="38" customFormat="1" ht="25.5" outlineLevel="1">
      <c r="A178" s="148">
        <v>169</v>
      </c>
      <c r="B178" s="116" t="s">
        <v>427</v>
      </c>
      <c r="C178" s="103" t="s">
        <v>123</v>
      </c>
      <c r="D178" s="103" t="s">
        <v>819</v>
      </c>
      <c r="E178" s="103" t="s">
        <v>130</v>
      </c>
      <c r="F178" s="103" t="s">
        <v>131</v>
      </c>
      <c r="G178" s="106">
        <v>864482.63</v>
      </c>
      <c r="H178" s="107">
        <v>862482.63</v>
      </c>
      <c r="I178" s="132">
        <f t="shared" si="2"/>
        <v>99.76864775177728</v>
      </c>
    </row>
    <row r="179" spans="1:9" ht="12.75" outlineLevel="2">
      <c r="A179" s="148">
        <v>170</v>
      </c>
      <c r="B179" s="116" t="s">
        <v>258</v>
      </c>
      <c r="C179" s="103" t="s">
        <v>123</v>
      </c>
      <c r="D179" s="103" t="s">
        <v>391</v>
      </c>
      <c r="E179" s="103" t="s">
        <v>130</v>
      </c>
      <c r="F179" s="103" t="s">
        <v>131</v>
      </c>
      <c r="G179" s="106">
        <v>682341.77</v>
      </c>
      <c r="H179" s="107">
        <v>680341.77</v>
      </c>
      <c r="I179" s="132">
        <f t="shared" si="2"/>
        <v>99.70689175308732</v>
      </c>
    </row>
    <row r="180" spans="1:9" ht="51" outlineLevel="3">
      <c r="A180" s="148">
        <v>171</v>
      </c>
      <c r="B180" s="116" t="s">
        <v>267</v>
      </c>
      <c r="C180" s="103" t="s">
        <v>123</v>
      </c>
      <c r="D180" s="103" t="s">
        <v>820</v>
      </c>
      <c r="E180" s="103" t="s">
        <v>130</v>
      </c>
      <c r="F180" s="103" t="s">
        <v>131</v>
      </c>
      <c r="G180" s="106">
        <v>678229.77</v>
      </c>
      <c r="H180" s="107">
        <v>678229.77</v>
      </c>
      <c r="I180" s="132">
        <f t="shared" si="2"/>
        <v>100</v>
      </c>
    </row>
    <row r="181" spans="1:9" s="30" customFormat="1" ht="12.75" outlineLevel="2">
      <c r="A181" s="148">
        <v>172</v>
      </c>
      <c r="B181" s="44" t="s">
        <v>279</v>
      </c>
      <c r="C181" s="103" t="s">
        <v>123</v>
      </c>
      <c r="D181" s="103" t="s">
        <v>820</v>
      </c>
      <c r="E181" s="103" t="s">
        <v>821</v>
      </c>
      <c r="F181" s="103" t="s">
        <v>131</v>
      </c>
      <c r="G181" s="106">
        <v>676708.82</v>
      </c>
      <c r="H181" s="107">
        <v>676708.82</v>
      </c>
      <c r="I181" s="132">
        <f t="shared" si="2"/>
        <v>100</v>
      </c>
    </row>
    <row r="182" spans="1:9" ht="12.75" outlineLevel="3">
      <c r="A182" s="148">
        <v>173</v>
      </c>
      <c r="B182" s="44" t="s">
        <v>231</v>
      </c>
      <c r="C182" s="103" t="s">
        <v>123</v>
      </c>
      <c r="D182" s="103" t="s">
        <v>820</v>
      </c>
      <c r="E182" s="103" t="s">
        <v>821</v>
      </c>
      <c r="F182" s="103" t="s">
        <v>822</v>
      </c>
      <c r="G182" s="106">
        <v>676708.82</v>
      </c>
      <c r="H182" s="107">
        <v>676708.82</v>
      </c>
      <c r="I182" s="132">
        <f t="shared" si="2"/>
        <v>100</v>
      </c>
    </row>
    <row r="183" spans="1:9" ht="75.75" customHeight="1" outlineLevel="2">
      <c r="A183" s="148">
        <v>174</v>
      </c>
      <c r="B183" s="44" t="s">
        <v>281</v>
      </c>
      <c r="C183" s="103" t="s">
        <v>123</v>
      </c>
      <c r="D183" s="103" t="s">
        <v>820</v>
      </c>
      <c r="E183" s="103" t="s">
        <v>534</v>
      </c>
      <c r="F183" s="103" t="s">
        <v>131</v>
      </c>
      <c r="G183" s="106">
        <v>1520.95</v>
      </c>
      <c r="H183" s="107">
        <v>1520.95</v>
      </c>
      <c r="I183" s="132">
        <f t="shared" si="2"/>
        <v>100</v>
      </c>
    </row>
    <row r="184" spans="1:9" ht="12.75" outlineLevel="3">
      <c r="A184" s="148">
        <v>175</v>
      </c>
      <c r="B184" s="44" t="s">
        <v>231</v>
      </c>
      <c r="C184" s="103" t="s">
        <v>123</v>
      </c>
      <c r="D184" s="103" t="s">
        <v>820</v>
      </c>
      <c r="E184" s="103" t="s">
        <v>534</v>
      </c>
      <c r="F184" s="103" t="s">
        <v>822</v>
      </c>
      <c r="G184" s="106">
        <v>1520.95</v>
      </c>
      <c r="H184" s="107">
        <v>1520.95</v>
      </c>
      <c r="I184" s="132">
        <f t="shared" si="2"/>
        <v>100</v>
      </c>
    </row>
    <row r="185" spans="1:9" s="37" customFormat="1" ht="12.75">
      <c r="A185" s="148">
        <v>176</v>
      </c>
      <c r="B185" s="116" t="s">
        <v>259</v>
      </c>
      <c r="C185" s="103" t="s">
        <v>123</v>
      </c>
      <c r="D185" s="103" t="s">
        <v>23</v>
      </c>
      <c r="E185" s="103" t="s">
        <v>130</v>
      </c>
      <c r="F185" s="103" t="s">
        <v>131</v>
      </c>
      <c r="G185" s="106">
        <v>4112</v>
      </c>
      <c r="H185" s="107">
        <v>2112</v>
      </c>
      <c r="I185" s="132">
        <f t="shared" si="2"/>
        <v>51.36186770428015</v>
      </c>
    </row>
    <row r="186" spans="1:9" ht="25.5" outlineLevel="1">
      <c r="A186" s="148">
        <v>177</v>
      </c>
      <c r="B186" s="44" t="s">
        <v>293</v>
      </c>
      <c r="C186" s="103" t="s">
        <v>123</v>
      </c>
      <c r="D186" s="103" t="s">
        <v>23</v>
      </c>
      <c r="E186" s="103" t="s">
        <v>533</v>
      </c>
      <c r="F186" s="103" t="s">
        <v>131</v>
      </c>
      <c r="G186" s="106">
        <v>2112</v>
      </c>
      <c r="H186" s="107">
        <v>2112</v>
      </c>
      <c r="I186" s="132">
        <f t="shared" si="2"/>
        <v>100</v>
      </c>
    </row>
    <row r="187" spans="1:9" ht="12.75" outlineLevel="2">
      <c r="A187" s="148">
        <v>178</v>
      </c>
      <c r="B187" s="44" t="s">
        <v>230</v>
      </c>
      <c r="C187" s="103" t="s">
        <v>123</v>
      </c>
      <c r="D187" s="103" t="s">
        <v>23</v>
      </c>
      <c r="E187" s="103" t="s">
        <v>533</v>
      </c>
      <c r="F187" s="103" t="s">
        <v>192</v>
      </c>
      <c r="G187" s="106">
        <v>2112</v>
      </c>
      <c r="H187" s="107">
        <v>2112</v>
      </c>
      <c r="I187" s="132">
        <f t="shared" si="2"/>
        <v>100</v>
      </c>
    </row>
    <row r="188" spans="1:9" ht="13.5" customHeight="1" outlineLevel="3">
      <c r="A188" s="148">
        <v>179</v>
      </c>
      <c r="B188" s="44" t="s">
        <v>295</v>
      </c>
      <c r="C188" s="103" t="s">
        <v>123</v>
      </c>
      <c r="D188" s="103" t="s">
        <v>23</v>
      </c>
      <c r="E188" s="103" t="s">
        <v>519</v>
      </c>
      <c r="F188" s="103" t="s">
        <v>131</v>
      </c>
      <c r="G188" s="106">
        <v>2000</v>
      </c>
      <c r="H188" s="107">
        <v>0</v>
      </c>
      <c r="I188" s="132">
        <f t="shared" si="2"/>
        <v>0</v>
      </c>
    </row>
    <row r="189" spans="1:9" ht="12.75" outlineLevel="1">
      <c r="A189" s="148">
        <v>180</v>
      </c>
      <c r="B189" s="44" t="s">
        <v>231</v>
      </c>
      <c r="C189" s="103" t="s">
        <v>123</v>
      </c>
      <c r="D189" s="103" t="s">
        <v>23</v>
      </c>
      <c r="E189" s="103" t="s">
        <v>519</v>
      </c>
      <c r="F189" s="103" t="s">
        <v>822</v>
      </c>
      <c r="G189" s="106">
        <v>2000</v>
      </c>
      <c r="H189" s="107">
        <v>0</v>
      </c>
      <c r="I189" s="132">
        <f t="shared" si="2"/>
        <v>0</v>
      </c>
    </row>
    <row r="190" spans="1:9" ht="12.75" outlineLevel="3">
      <c r="A190" s="148">
        <v>181</v>
      </c>
      <c r="B190" s="116" t="s">
        <v>236</v>
      </c>
      <c r="C190" s="103" t="s">
        <v>123</v>
      </c>
      <c r="D190" s="103" t="s">
        <v>136</v>
      </c>
      <c r="E190" s="103" t="s">
        <v>130</v>
      </c>
      <c r="F190" s="103" t="s">
        <v>131</v>
      </c>
      <c r="G190" s="106">
        <v>182140.86</v>
      </c>
      <c r="H190" s="107">
        <v>182140.86</v>
      </c>
      <c r="I190" s="132">
        <f t="shared" si="2"/>
        <v>100</v>
      </c>
    </row>
    <row r="191" spans="1:9" s="38" customFormat="1" ht="14.25" outlineLevel="2">
      <c r="A191" s="148">
        <v>182</v>
      </c>
      <c r="B191" s="116" t="s">
        <v>360</v>
      </c>
      <c r="C191" s="103" t="s">
        <v>123</v>
      </c>
      <c r="D191" s="103" t="s">
        <v>825</v>
      </c>
      <c r="E191" s="103" t="s">
        <v>130</v>
      </c>
      <c r="F191" s="103" t="s">
        <v>131</v>
      </c>
      <c r="G191" s="106">
        <v>182140.86</v>
      </c>
      <c r="H191" s="107">
        <v>182140.86</v>
      </c>
      <c r="I191" s="132">
        <f t="shared" si="2"/>
        <v>100</v>
      </c>
    </row>
    <row r="192" spans="1:9" s="30" customFormat="1" ht="76.5" customHeight="1" outlineLevel="3">
      <c r="A192" s="148">
        <v>183</v>
      </c>
      <c r="B192" s="44" t="s">
        <v>281</v>
      </c>
      <c r="C192" s="103" t="s">
        <v>123</v>
      </c>
      <c r="D192" s="103" t="s">
        <v>825</v>
      </c>
      <c r="E192" s="103" t="s">
        <v>534</v>
      </c>
      <c r="F192" s="103" t="s">
        <v>131</v>
      </c>
      <c r="G192" s="106">
        <v>36140.86</v>
      </c>
      <c r="H192" s="107">
        <v>36140.86</v>
      </c>
      <c r="I192" s="132">
        <f t="shared" si="2"/>
        <v>100</v>
      </c>
    </row>
    <row r="193" spans="1:9" ht="12.75">
      <c r="A193" s="148">
        <v>184</v>
      </c>
      <c r="B193" s="44" t="s">
        <v>231</v>
      </c>
      <c r="C193" s="103" t="s">
        <v>123</v>
      </c>
      <c r="D193" s="103" t="s">
        <v>825</v>
      </c>
      <c r="E193" s="103" t="s">
        <v>534</v>
      </c>
      <c r="F193" s="103" t="s">
        <v>822</v>
      </c>
      <c r="G193" s="106">
        <v>36140.86</v>
      </c>
      <c r="H193" s="107">
        <v>36140.86</v>
      </c>
      <c r="I193" s="132">
        <f t="shared" si="2"/>
        <v>100</v>
      </c>
    </row>
    <row r="194" spans="1:9" ht="12.75" outlineLevel="1">
      <c r="A194" s="148">
        <v>185</v>
      </c>
      <c r="B194" s="44" t="s">
        <v>361</v>
      </c>
      <c r="C194" s="103" t="s">
        <v>123</v>
      </c>
      <c r="D194" s="103" t="s">
        <v>825</v>
      </c>
      <c r="E194" s="103" t="s">
        <v>826</v>
      </c>
      <c r="F194" s="103" t="s">
        <v>131</v>
      </c>
      <c r="G194" s="106">
        <v>67000</v>
      </c>
      <c r="H194" s="107">
        <v>67000</v>
      </c>
      <c r="I194" s="132">
        <f t="shared" si="2"/>
        <v>100</v>
      </c>
    </row>
    <row r="195" spans="1:9" ht="12.75" outlineLevel="2">
      <c r="A195" s="148">
        <v>186</v>
      </c>
      <c r="B195" s="44" t="s">
        <v>231</v>
      </c>
      <c r="C195" s="103" t="s">
        <v>123</v>
      </c>
      <c r="D195" s="103" t="s">
        <v>825</v>
      </c>
      <c r="E195" s="103" t="s">
        <v>826</v>
      </c>
      <c r="F195" s="103" t="s">
        <v>822</v>
      </c>
      <c r="G195" s="106">
        <v>67000</v>
      </c>
      <c r="H195" s="107">
        <v>67000</v>
      </c>
      <c r="I195" s="132">
        <f t="shared" si="2"/>
        <v>100</v>
      </c>
    </row>
    <row r="196" spans="1:9" ht="12.75" outlineLevel="3">
      <c r="A196" s="148">
        <v>187</v>
      </c>
      <c r="B196" s="44" t="s">
        <v>362</v>
      </c>
      <c r="C196" s="103" t="s">
        <v>123</v>
      </c>
      <c r="D196" s="103" t="s">
        <v>825</v>
      </c>
      <c r="E196" s="103" t="s">
        <v>827</v>
      </c>
      <c r="F196" s="103" t="s">
        <v>131</v>
      </c>
      <c r="G196" s="106">
        <v>79000</v>
      </c>
      <c r="H196" s="107">
        <v>79000</v>
      </c>
      <c r="I196" s="132">
        <f t="shared" si="2"/>
        <v>100</v>
      </c>
    </row>
    <row r="197" spans="1:9" ht="12.75" outlineLevel="1">
      <c r="A197" s="148">
        <v>188</v>
      </c>
      <c r="B197" s="44" t="s">
        <v>231</v>
      </c>
      <c r="C197" s="103" t="s">
        <v>123</v>
      </c>
      <c r="D197" s="103" t="s">
        <v>825</v>
      </c>
      <c r="E197" s="103" t="s">
        <v>827</v>
      </c>
      <c r="F197" s="103" t="s">
        <v>822</v>
      </c>
      <c r="G197" s="106">
        <v>79000</v>
      </c>
      <c r="H197" s="107">
        <v>79000</v>
      </c>
      <c r="I197" s="132">
        <f t="shared" si="2"/>
        <v>100</v>
      </c>
    </row>
    <row r="198" spans="1:9" ht="25.5" outlineLevel="2">
      <c r="A198" s="148">
        <v>189</v>
      </c>
      <c r="B198" s="116" t="s">
        <v>428</v>
      </c>
      <c r="C198" s="103" t="s">
        <v>124</v>
      </c>
      <c r="D198" s="103" t="s">
        <v>819</v>
      </c>
      <c r="E198" s="103" t="s">
        <v>130</v>
      </c>
      <c r="F198" s="103" t="s">
        <v>131</v>
      </c>
      <c r="G198" s="106">
        <v>950289.37</v>
      </c>
      <c r="H198" s="107">
        <v>946056.25</v>
      </c>
      <c r="I198" s="132">
        <f t="shared" si="2"/>
        <v>99.55454410691766</v>
      </c>
    </row>
    <row r="199" spans="1:9" ht="12.75" customHeight="1" outlineLevel="3">
      <c r="A199" s="148">
        <v>190</v>
      </c>
      <c r="B199" s="116" t="s">
        <v>258</v>
      </c>
      <c r="C199" s="103" t="s">
        <v>124</v>
      </c>
      <c r="D199" s="103" t="s">
        <v>391</v>
      </c>
      <c r="E199" s="103" t="s">
        <v>130</v>
      </c>
      <c r="F199" s="103" t="s">
        <v>131</v>
      </c>
      <c r="G199" s="106">
        <v>763298.87</v>
      </c>
      <c r="H199" s="107">
        <v>759065.75</v>
      </c>
      <c r="I199" s="132">
        <f t="shared" si="2"/>
        <v>99.44541775621913</v>
      </c>
    </row>
    <row r="200" spans="1:9" ht="51" outlineLevel="1">
      <c r="A200" s="148">
        <v>191</v>
      </c>
      <c r="B200" s="116" t="s">
        <v>267</v>
      </c>
      <c r="C200" s="103" t="s">
        <v>124</v>
      </c>
      <c r="D200" s="103" t="s">
        <v>820</v>
      </c>
      <c r="E200" s="103" t="s">
        <v>130</v>
      </c>
      <c r="F200" s="103" t="s">
        <v>131</v>
      </c>
      <c r="G200" s="106">
        <v>744096.87</v>
      </c>
      <c r="H200" s="107">
        <v>741863.75</v>
      </c>
      <c r="I200" s="132">
        <f t="shared" si="2"/>
        <v>99.69988853736209</v>
      </c>
    </row>
    <row r="201" spans="1:9" ht="12.75" outlineLevel="2">
      <c r="A201" s="148">
        <v>192</v>
      </c>
      <c r="B201" s="44" t="s">
        <v>279</v>
      </c>
      <c r="C201" s="103" t="s">
        <v>124</v>
      </c>
      <c r="D201" s="103" t="s">
        <v>820</v>
      </c>
      <c r="E201" s="103" t="s">
        <v>821</v>
      </c>
      <c r="F201" s="103" t="s">
        <v>131</v>
      </c>
      <c r="G201" s="106">
        <v>736230</v>
      </c>
      <c r="H201" s="107">
        <v>733996.88</v>
      </c>
      <c r="I201" s="132">
        <f t="shared" si="2"/>
        <v>99.6966817434769</v>
      </c>
    </row>
    <row r="202" spans="1:9" s="37" customFormat="1" ht="12.75" outlineLevel="3">
      <c r="A202" s="148">
        <v>193</v>
      </c>
      <c r="B202" s="44" t="s">
        <v>231</v>
      </c>
      <c r="C202" s="103" t="s">
        <v>124</v>
      </c>
      <c r="D202" s="103" t="s">
        <v>820</v>
      </c>
      <c r="E202" s="103" t="s">
        <v>821</v>
      </c>
      <c r="F202" s="103" t="s">
        <v>822</v>
      </c>
      <c r="G202" s="106">
        <v>736230</v>
      </c>
      <c r="H202" s="107">
        <v>733996.88</v>
      </c>
      <c r="I202" s="132">
        <f t="shared" si="2"/>
        <v>99.6966817434769</v>
      </c>
    </row>
    <row r="203" spans="1:9" ht="66.75" customHeight="1" outlineLevel="2">
      <c r="A203" s="148">
        <v>194</v>
      </c>
      <c r="B203" s="44" t="s">
        <v>459</v>
      </c>
      <c r="C203" s="103" t="s">
        <v>124</v>
      </c>
      <c r="D203" s="103" t="s">
        <v>820</v>
      </c>
      <c r="E203" s="103" t="s">
        <v>534</v>
      </c>
      <c r="F203" s="103" t="s">
        <v>131</v>
      </c>
      <c r="G203" s="106">
        <v>7866.87</v>
      </c>
      <c r="H203" s="107">
        <v>7866.87</v>
      </c>
      <c r="I203" s="132">
        <f aca="true" t="shared" si="3" ref="I203:I266">H203/G203*100</f>
        <v>100</v>
      </c>
    </row>
    <row r="204" spans="1:9" ht="15.75" customHeight="1" outlineLevel="3">
      <c r="A204" s="148">
        <v>195</v>
      </c>
      <c r="B204" s="44" t="s">
        <v>231</v>
      </c>
      <c r="C204" s="103" t="s">
        <v>124</v>
      </c>
      <c r="D204" s="103" t="s">
        <v>820</v>
      </c>
      <c r="E204" s="103" t="s">
        <v>534</v>
      </c>
      <c r="F204" s="103" t="s">
        <v>822</v>
      </c>
      <c r="G204" s="106">
        <v>7866.87</v>
      </c>
      <c r="H204" s="107">
        <v>7866.87</v>
      </c>
      <c r="I204" s="132">
        <f t="shared" si="3"/>
        <v>100</v>
      </c>
    </row>
    <row r="205" spans="1:9" ht="15" customHeight="1" outlineLevel="2">
      <c r="A205" s="148">
        <v>196</v>
      </c>
      <c r="B205" s="116" t="s">
        <v>259</v>
      </c>
      <c r="C205" s="103" t="s">
        <v>124</v>
      </c>
      <c r="D205" s="103" t="s">
        <v>23</v>
      </c>
      <c r="E205" s="103" t="s">
        <v>130</v>
      </c>
      <c r="F205" s="103" t="s">
        <v>131</v>
      </c>
      <c r="G205" s="106">
        <v>19202</v>
      </c>
      <c r="H205" s="107">
        <v>17202</v>
      </c>
      <c r="I205" s="132">
        <f t="shared" si="3"/>
        <v>89.58441828976149</v>
      </c>
    </row>
    <row r="206" spans="1:9" ht="25.5" outlineLevel="3">
      <c r="A206" s="148">
        <v>197</v>
      </c>
      <c r="B206" s="44" t="s">
        <v>293</v>
      </c>
      <c r="C206" s="103" t="s">
        <v>124</v>
      </c>
      <c r="D206" s="103" t="s">
        <v>23</v>
      </c>
      <c r="E206" s="103" t="s">
        <v>533</v>
      </c>
      <c r="F206" s="103" t="s">
        <v>131</v>
      </c>
      <c r="G206" s="106">
        <v>17202</v>
      </c>
      <c r="H206" s="107">
        <v>17202</v>
      </c>
      <c r="I206" s="132">
        <f t="shared" si="3"/>
        <v>100</v>
      </c>
    </row>
    <row r="207" spans="1:9" ht="12.75">
      <c r="A207" s="148">
        <v>198</v>
      </c>
      <c r="B207" s="44" t="s">
        <v>230</v>
      </c>
      <c r="C207" s="103" t="s">
        <v>124</v>
      </c>
      <c r="D207" s="103" t="s">
        <v>23</v>
      </c>
      <c r="E207" s="103" t="s">
        <v>533</v>
      </c>
      <c r="F207" s="103" t="s">
        <v>192</v>
      </c>
      <c r="G207" s="106">
        <v>17202</v>
      </c>
      <c r="H207" s="107">
        <v>17202</v>
      </c>
      <c r="I207" s="132">
        <f t="shared" si="3"/>
        <v>100</v>
      </c>
    </row>
    <row r="208" spans="1:9" s="38" customFormat="1" ht="14.25" outlineLevel="1">
      <c r="A208" s="148">
        <v>199</v>
      </c>
      <c r="B208" s="44" t="s">
        <v>295</v>
      </c>
      <c r="C208" s="103" t="s">
        <v>124</v>
      </c>
      <c r="D208" s="103" t="s">
        <v>23</v>
      </c>
      <c r="E208" s="103" t="s">
        <v>519</v>
      </c>
      <c r="F208" s="103" t="s">
        <v>131</v>
      </c>
      <c r="G208" s="106">
        <v>2000</v>
      </c>
      <c r="H208" s="107">
        <v>0</v>
      </c>
      <c r="I208" s="132">
        <f t="shared" si="3"/>
        <v>0</v>
      </c>
    </row>
    <row r="209" spans="1:9" s="30" customFormat="1" ht="12.75" outlineLevel="2">
      <c r="A209" s="148">
        <v>200</v>
      </c>
      <c r="B209" s="44" t="s">
        <v>231</v>
      </c>
      <c r="C209" s="103" t="s">
        <v>124</v>
      </c>
      <c r="D209" s="103" t="s">
        <v>23</v>
      </c>
      <c r="E209" s="103" t="s">
        <v>519</v>
      </c>
      <c r="F209" s="103" t="s">
        <v>822</v>
      </c>
      <c r="G209" s="106">
        <v>2000</v>
      </c>
      <c r="H209" s="107">
        <v>0</v>
      </c>
      <c r="I209" s="132">
        <f t="shared" si="3"/>
        <v>0</v>
      </c>
    </row>
    <row r="210" spans="1:9" ht="25.5" outlineLevel="1">
      <c r="A210" s="148">
        <v>201</v>
      </c>
      <c r="B210" s="116" t="s">
        <v>228</v>
      </c>
      <c r="C210" s="103" t="s">
        <v>124</v>
      </c>
      <c r="D210" s="103" t="s">
        <v>393</v>
      </c>
      <c r="E210" s="103" t="s">
        <v>130</v>
      </c>
      <c r="F210" s="103" t="s">
        <v>131</v>
      </c>
      <c r="G210" s="106">
        <v>15000</v>
      </c>
      <c r="H210" s="107">
        <v>15000</v>
      </c>
      <c r="I210" s="132">
        <f t="shared" si="3"/>
        <v>100</v>
      </c>
    </row>
    <row r="211" spans="1:9" ht="38.25" outlineLevel="2">
      <c r="A211" s="148">
        <v>202</v>
      </c>
      <c r="B211" s="116" t="s">
        <v>261</v>
      </c>
      <c r="C211" s="103" t="s">
        <v>124</v>
      </c>
      <c r="D211" s="103" t="s">
        <v>25</v>
      </c>
      <c r="E211" s="103" t="s">
        <v>130</v>
      </c>
      <c r="F211" s="103" t="s">
        <v>131</v>
      </c>
      <c r="G211" s="106">
        <v>15000</v>
      </c>
      <c r="H211" s="107">
        <v>15000</v>
      </c>
      <c r="I211" s="132">
        <f t="shared" si="3"/>
        <v>100</v>
      </c>
    </row>
    <row r="212" spans="1:9" ht="27.75" customHeight="1" outlineLevel="3">
      <c r="A212" s="148">
        <v>203</v>
      </c>
      <c r="B212" s="44" t="s">
        <v>299</v>
      </c>
      <c r="C212" s="103" t="s">
        <v>124</v>
      </c>
      <c r="D212" s="103" t="s">
        <v>25</v>
      </c>
      <c r="E212" s="103" t="s">
        <v>26</v>
      </c>
      <c r="F212" s="103" t="s">
        <v>131</v>
      </c>
      <c r="G212" s="106">
        <v>15000</v>
      </c>
      <c r="H212" s="107">
        <v>15000</v>
      </c>
      <c r="I212" s="132">
        <f t="shared" si="3"/>
        <v>100</v>
      </c>
    </row>
    <row r="213" spans="1:9" ht="12.75" outlineLevel="2">
      <c r="A213" s="148">
        <v>204</v>
      </c>
      <c r="B213" s="44" t="s">
        <v>231</v>
      </c>
      <c r="C213" s="103" t="s">
        <v>124</v>
      </c>
      <c r="D213" s="103" t="s">
        <v>25</v>
      </c>
      <c r="E213" s="103" t="s">
        <v>26</v>
      </c>
      <c r="F213" s="103" t="s">
        <v>822</v>
      </c>
      <c r="G213" s="106">
        <v>15000</v>
      </c>
      <c r="H213" s="107">
        <v>15000</v>
      </c>
      <c r="I213" s="132">
        <f t="shared" si="3"/>
        <v>100</v>
      </c>
    </row>
    <row r="214" spans="1:9" ht="12.75" outlineLevel="3">
      <c r="A214" s="148">
        <v>205</v>
      </c>
      <c r="B214" s="116" t="s">
        <v>236</v>
      </c>
      <c r="C214" s="103" t="s">
        <v>124</v>
      </c>
      <c r="D214" s="103" t="s">
        <v>136</v>
      </c>
      <c r="E214" s="103" t="s">
        <v>130</v>
      </c>
      <c r="F214" s="103" t="s">
        <v>131</v>
      </c>
      <c r="G214" s="106">
        <v>171990.5</v>
      </c>
      <c r="H214" s="107">
        <v>171990.5</v>
      </c>
      <c r="I214" s="132">
        <f t="shared" si="3"/>
        <v>100</v>
      </c>
    </row>
    <row r="215" spans="1:9" ht="12.75" outlineLevel="2">
      <c r="A215" s="148">
        <v>206</v>
      </c>
      <c r="B215" s="116" t="s">
        <v>360</v>
      </c>
      <c r="C215" s="103" t="s">
        <v>124</v>
      </c>
      <c r="D215" s="103" t="s">
        <v>825</v>
      </c>
      <c r="E215" s="103" t="s">
        <v>130</v>
      </c>
      <c r="F215" s="103" t="s">
        <v>131</v>
      </c>
      <c r="G215" s="106">
        <v>171990.5</v>
      </c>
      <c r="H215" s="107">
        <v>171990.5</v>
      </c>
      <c r="I215" s="132">
        <f t="shared" si="3"/>
        <v>100</v>
      </c>
    </row>
    <row r="216" spans="1:9" ht="12.75" outlineLevel="1">
      <c r="A216" s="148">
        <v>207</v>
      </c>
      <c r="B216" s="44" t="s">
        <v>362</v>
      </c>
      <c r="C216" s="103" t="s">
        <v>124</v>
      </c>
      <c r="D216" s="103" t="s">
        <v>825</v>
      </c>
      <c r="E216" s="103" t="s">
        <v>827</v>
      </c>
      <c r="F216" s="103" t="s">
        <v>131</v>
      </c>
      <c r="G216" s="106">
        <v>137440.5</v>
      </c>
      <c r="H216" s="107">
        <v>137440.5</v>
      </c>
      <c r="I216" s="132">
        <f t="shared" si="3"/>
        <v>100</v>
      </c>
    </row>
    <row r="217" spans="1:9" s="37" customFormat="1" ht="12.75" outlineLevel="2">
      <c r="A217" s="148">
        <v>208</v>
      </c>
      <c r="B217" s="44" t="s">
        <v>231</v>
      </c>
      <c r="C217" s="103" t="s">
        <v>124</v>
      </c>
      <c r="D217" s="103" t="s">
        <v>825</v>
      </c>
      <c r="E217" s="103" t="s">
        <v>827</v>
      </c>
      <c r="F217" s="103" t="s">
        <v>822</v>
      </c>
      <c r="G217" s="106">
        <v>137440.5</v>
      </c>
      <c r="H217" s="107">
        <v>137440.5</v>
      </c>
      <c r="I217" s="132">
        <f t="shared" si="3"/>
        <v>100</v>
      </c>
    </row>
    <row r="218" spans="1:9" ht="12.75" outlineLevel="3">
      <c r="A218" s="148">
        <v>209</v>
      </c>
      <c r="B218" s="44" t="s">
        <v>363</v>
      </c>
      <c r="C218" s="103" t="s">
        <v>124</v>
      </c>
      <c r="D218" s="103" t="s">
        <v>825</v>
      </c>
      <c r="E218" s="103" t="s">
        <v>141</v>
      </c>
      <c r="F218" s="103" t="s">
        <v>131</v>
      </c>
      <c r="G218" s="106">
        <v>5000</v>
      </c>
      <c r="H218" s="107">
        <v>5000</v>
      </c>
      <c r="I218" s="132">
        <f t="shared" si="3"/>
        <v>100</v>
      </c>
    </row>
    <row r="219" spans="1:9" s="38" customFormat="1" ht="14.25" outlineLevel="1">
      <c r="A219" s="148">
        <v>210</v>
      </c>
      <c r="B219" s="44" t="s">
        <v>231</v>
      </c>
      <c r="C219" s="103" t="s">
        <v>124</v>
      </c>
      <c r="D219" s="103" t="s">
        <v>825</v>
      </c>
      <c r="E219" s="103" t="s">
        <v>141</v>
      </c>
      <c r="F219" s="103" t="s">
        <v>822</v>
      </c>
      <c r="G219" s="106">
        <v>5000</v>
      </c>
      <c r="H219" s="107">
        <v>5000</v>
      </c>
      <c r="I219" s="132">
        <f t="shared" si="3"/>
        <v>100</v>
      </c>
    </row>
    <row r="220" spans="1:9" s="30" customFormat="1" ht="12.75" outlineLevel="2">
      <c r="A220" s="148">
        <v>211</v>
      </c>
      <c r="B220" s="44" t="s">
        <v>364</v>
      </c>
      <c r="C220" s="103" t="s">
        <v>124</v>
      </c>
      <c r="D220" s="103" t="s">
        <v>825</v>
      </c>
      <c r="E220" s="103" t="s">
        <v>142</v>
      </c>
      <c r="F220" s="103" t="s">
        <v>131</v>
      </c>
      <c r="G220" s="106">
        <v>7350</v>
      </c>
      <c r="H220" s="107">
        <v>7350</v>
      </c>
      <c r="I220" s="132">
        <f t="shared" si="3"/>
        <v>100</v>
      </c>
    </row>
    <row r="221" spans="1:9" ht="12.75" outlineLevel="3">
      <c r="A221" s="148">
        <v>212</v>
      </c>
      <c r="B221" s="44" t="s">
        <v>231</v>
      </c>
      <c r="C221" s="103" t="s">
        <v>124</v>
      </c>
      <c r="D221" s="103" t="s">
        <v>825</v>
      </c>
      <c r="E221" s="103" t="s">
        <v>142</v>
      </c>
      <c r="F221" s="103" t="s">
        <v>822</v>
      </c>
      <c r="G221" s="106">
        <v>7350</v>
      </c>
      <c r="H221" s="107">
        <v>7350</v>
      </c>
      <c r="I221" s="132">
        <f t="shared" si="3"/>
        <v>100</v>
      </c>
    </row>
    <row r="222" spans="1:9" ht="29.25" customHeight="1" outlineLevel="1">
      <c r="A222" s="148">
        <v>213</v>
      </c>
      <c r="B222" s="44" t="s">
        <v>365</v>
      </c>
      <c r="C222" s="103" t="s">
        <v>124</v>
      </c>
      <c r="D222" s="103" t="s">
        <v>825</v>
      </c>
      <c r="E222" s="103" t="s">
        <v>828</v>
      </c>
      <c r="F222" s="103" t="s">
        <v>131</v>
      </c>
      <c r="G222" s="106">
        <v>22200</v>
      </c>
      <c r="H222" s="107">
        <v>22200</v>
      </c>
      <c r="I222" s="132">
        <f t="shared" si="3"/>
        <v>100</v>
      </c>
    </row>
    <row r="223" spans="1:9" ht="12.75" outlineLevel="2">
      <c r="A223" s="148">
        <v>214</v>
      </c>
      <c r="B223" s="44" t="s">
        <v>231</v>
      </c>
      <c r="C223" s="103" t="s">
        <v>124</v>
      </c>
      <c r="D223" s="103" t="s">
        <v>825</v>
      </c>
      <c r="E223" s="103" t="s">
        <v>828</v>
      </c>
      <c r="F223" s="103" t="s">
        <v>822</v>
      </c>
      <c r="G223" s="106">
        <v>22200</v>
      </c>
      <c r="H223" s="107">
        <v>22200</v>
      </c>
      <c r="I223" s="132">
        <f t="shared" si="3"/>
        <v>100</v>
      </c>
    </row>
    <row r="224" spans="1:9" ht="25.5" outlineLevel="3">
      <c r="A224" s="148">
        <v>215</v>
      </c>
      <c r="B224" s="116" t="s">
        <v>460</v>
      </c>
      <c r="C224" s="103" t="s">
        <v>125</v>
      </c>
      <c r="D224" s="103" t="s">
        <v>819</v>
      </c>
      <c r="E224" s="103" t="s">
        <v>130</v>
      </c>
      <c r="F224" s="103" t="s">
        <v>131</v>
      </c>
      <c r="G224" s="106">
        <v>694703.22</v>
      </c>
      <c r="H224" s="107">
        <v>692702.94</v>
      </c>
      <c r="I224" s="132">
        <f t="shared" si="3"/>
        <v>99.71206697444124</v>
      </c>
    </row>
    <row r="225" spans="1:9" ht="12.75" outlineLevel="2">
      <c r="A225" s="148">
        <v>216</v>
      </c>
      <c r="B225" s="116" t="s">
        <v>258</v>
      </c>
      <c r="C225" s="103" t="s">
        <v>125</v>
      </c>
      <c r="D225" s="103" t="s">
        <v>391</v>
      </c>
      <c r="E225" s="103" t="s">
        <v>130</v>
      </c>
      <c r="F225" s="103" t="s">
        <v>131</v>
      </c>
      <c r="G225" s="106">
        <v>588703.22</v>
      </c>
      <c r="H225" s="107">
        <v>586702.94</v>
      </c>
      <c r="I225" s="132">
        <f t="shared" si="3"/>
        <v>99.66022268402065</v>
      </c>
    </row>
    <row r="226" spans="1:9" ht="51" outlineLevel="3">
      <c r="A226" s="148">
        <v>217</v>
      </c>
      <c r="B226" s="116" t="s">
        <v>267</v>
      </c>
      <c r="C226" s="103" t="s">
        <v>125</v>
      </c>
      <c r="D226" s="103" t="s">
        <v>820</v>
      </c>
      <c r="E226" s="103" t="s">
        <v>130</v>
      </c>
      <c r="F226" s="103" t="s">
        <v>131</v>
      </c>
      <c r="G226" s="106">
        <v>584592.22</v>
      </c>
      <c r="H226" s="107">
        <v>584591.94</v>
      </c>
      <c r="I226" s="132">
        <f t="shared" si="3"/>
        <v>99.9999521033653</v>
      </c>
    </row>
    <row r="227" spans="1:9" ht="15.75" customHeight="1" outlineLevel="2">
      <c r="A227" s="148">
        <v>218</v>
      </c>
      <c r="B227" s="44" t="s">
        <v>279</v>
      </c>
      <c r="C227" s="103" t="s">
        <v>125</v>
      </c>
      <c r="D227" s="103" t="s">
        <v>820</v>
      </c>
      <c r="E227" s="103" t="s">
        <v>821</v>
      </c>
      <c r="F227" s="103" t="s">
        <v>131</v>
      </c>
      <c r="G227" s="106">
        <v>584592.22</v>
      </c>
      <c r="H227" s="107">
        <v>584591.94</v>
      </c>
      <c r="I227" s="132">
        <f t="shared" si="3"/>
        <v>99.9999521033653</v>
      </c>
    </row>
    <row r="228" spans="1:9" ht="12.75" outlineLevel="3">
      <c r="A228" s="148">
        <v>219</v>
      </c>
      <c r="B228" s="44" t="s">
        <v>231</v>
      </c>
      <c r="C228" s="103" t="s">
        <v>125</v>
      </c>
      <c r="D228" s="103" t="s">
        <v>820</v>
      </c>
      <c r="E228" s="103" t="s">
        <v>821</v>
      </c>
      <c r="F228" s="103" t="s">
        <v>822</v>
      </c>
      <c r="G228" s="106">
        <v>584592.22</v>
      </c>
      <c r="H228" s="107">
        <v>584591.94</v>
      </c>
      <c r="I228" s="132">
        <f t="shared" si="3"/>
        <v>99.9999521033653</v>
      </c>
    </row>
    <row r="229" spans="1:9" ht="12.75">
      <c r="A229" s="148">
        <v>220</v>
      </c>
      <c r="B229" s="116" t="s">
        <v>259</v>
      </c>
      <c r="C229" s="103" t="s">
        <v>125</v>
      </c>
      <c r="D229" s="103" t="s">
        <v>23</v>
      </c>
      <c r="E229" s="103" t="s">
        <v>130</v>
      </c>
      <c r="F229" s="103" t="s">
        <v>131</v>
      </c>
      <c r="G229" s="106">
        <v>4111</v>
      </c>
      <c r="H229" s="107">
        <v>2111</v>
      </c>
      <c r="I229" s="132">
        <f t="shared" si="3"/>
        <v>51.350036487472636</v>
      </c>
    </row>
    <row r="230" spans="1:9" ht="25.5" outlineLevel="1">
      <c r="A230" s="148">
        <v>221</v>
      </c>
      <c r="B230" s="44" t="s">
        <v>293</v>
      </c>
      <c r="C230" s="103" t="s">
        <v>125</v>
      </c>
      <c r="D230" s="103" t="s">
        <v>23</v>
      </c>
      <c r="E230" s="103" t="s">
        <v>533</v>
      </c>
      <c r="F230" s="103" t="s">
        <v>131</v>
      </c>
      <c r="G230" s="106">
        <v>2111</v>
      </c>
      <c r="H230" s="107">
        <v>2111</v>
      </c>
      <c r="I230" s="132">
        <f t="shared" si="3"/>
        <v>100</v>
      </c>
    </row>
    <row r="231" spans="1:9" ht="12.75" outlineLevel="2">
      <c r="A231" s="148">
        <v>222</v>
      </c>
      <c r="B231" s="44" t="s">
        <v>230</v>
      </c>
      <c r="C231" s="103" t="s">
        <v>125</v>
      </c>
      <c r="D231" s="103" t="s">
        <v>23</v>
      </c>
      <c r="E231" s="103" t="s">
        <v>533</v>
      </c>
      <c r="F231" s="103" t="s">
        <v>192</v>
      </c>
      <c r="G231" s="106">
        <v>2111</v>
      </c>
      <c r="H231" s="107">
        <v>2111</v>
      </c>
      <c r="I231" s="132">
        <f t="shared" si="3"/>
        <v>100</v>
      </c>
    </row>
    <row r="232" spans="1:9" ht="12.75" outlineLevel="3">
      <c r="A232" s="148">
        <v>223</v>
      </c>
      <c r="B232" s="44" t="s">
        <v>295</v>
      </c>
      <c r="C232" s="103" t="s">
        <v>125</v>
      </c>
      <c r="D232" s="103" t="s">
        <v>23</v>
      </c>
      <c r="E232" s="103" t="s">
        <v>519</v>
      </c>
      <c r="F232" s="103" t="s">
        <v>131</v>
      </c>
      <c r="G232" s="106">
        <v>2000</v>
      </c>
      <c r="H232" s="107">
        <v>0</v>
      </c>
      <c r="I232" s="132">
        <f t="shared" si="3"/>
        <v>0</v>
      </c>
    </row>
    <row r="233" spans="1:9" ht="12.75" outlineLevel="1">
      <c r="A233" s="148">
        <v>224</v>
      </c>
      <c r="B233" s="44" t="s">
        <v>231</v>
      </c>
      <c r="C233" s="103" t="s">
        <v>125</v>
      </c>
      <c r="D233" s="103" t="s">
        <v>23</v>
      </c>
      <c r="E233" s="103" t="s">
        <v>519</v>
      </c>
      <c r="F233" s="103" t="s">
        <v>822</v>
      </c>
      <c r="G233" s="106">
        <v>2000</v>
      </c>
      <c r="H233" s="107">
        <v>0</v>
      </c>
      <c r="I233" s="132">
        <f t="shared" si="3"/>
        <v>0</v>
      </c>
    </row>
    <row r="234" spans="1:9" ht="12.75" outlineLevel="3">
      <c r="A234" s="148">
        <v>225</v>
      </c>
      <c r="B234" s="116" t="s">
        <v>461</v>
      </c>
      <c r="C234" s="103" t="s">
        <v>125</v>
      </c>
      <c r="D234" s="103" t="s">
        <v>136</v>
      </c>
      <c r="E234" s="103" t="s">
        <v>130</v>
      </c>
      <c r="F234" s="103" t="s">
        <v>131</v>
      </c>
      <c r="G234" s="106">
        <v>106000</v>
      </c>
      <c r="H234" s="107">
        <v>106000</v>
      </c>
      <c r="I234" s="132">
        <f t="shared" si="3"/>
        <v>100</v>
      </c>
    </row>
    <row r="235" spans="1:9" ht="15" customHeight="1" outlineLevel="2">
      <c r="A235" s="148">
        <v>226</v>
      </c>
      <c r="B235" s="116" t="s">
        <v>360</v>
      </c>
      <c r="C235" s="103" t="s">
        <v>125</v>
      </c>
      <c r="D235" s="103" t="s">
        <v>825</v>
      </c>
      <c r="E235" s="103" t="s">
        <v>130</v>
      </c>
      <c r="F235" s="103" t="s">
        <v>131</v>
      </c>
      <c r="G235" s="106">
        <v>106000</v>
      </c>
      <c r="H235" s="107">
        <v>106000</v>
      </c>
      <c r="I235" s="132">
        <f t="shared" si="3"/>
        <v>100</v>
      </c>
    </row>
    <row r="236" spans="1:9" ht="12.75" outlineLevel="3">
      <c r="A236" s="148">
        <v>227</v>
      </c>
      <c r="B236" s="44" t="s">
        <v>361</v>
      </c>
      <c r="C236" s="103" t="s">
        <v>125</v>
      </c>
      <c r="D236" s="103" t="s">
        <v>825</v>
      </c>
      <c r="E236" s="103" t="s">
        <v>826</v>
      </c>
      <c r="F236" s="103" t="s">
        <v>131</v>
      </c>
      <c r="G236" s="106">
        <v>40000</v>
      </c>
      <c r="H236" s="107">
        <v>40000</v>
      </c>
      <c r="I236" s="132">
        <f t="shared" si="3"/>
        <v>100</v>
      </c>
    </row>
    <row r="237" spans="1:9" ht="12.75" outlineLevel="2">
      <c r="A237" s="148">
        <v>228</v>
      </c>
      <c r="B237" s="44" t="s">
        <v>231</v>
      </c>
      <c r="C237" s="103" t="s">
        <v>125</v>
      </c>
      <c r="D237" s="103" t="s">
        <v>825</v>
      </c>
      <c r="E237" s="103" t="s">
        <v>826</v>
      </c>
      <c r="F237" s="103" t="s">
        <v>822</v>
      </c>
      <c r="G237" s="106">
        <v>40000</v>
      </c>
      <c r="H237" s="107">
        <v>40000</v>
      </c>
      <c r="I237" s="132">
        <f t="shared" si="3"/>
        <v>100</v>
      </c>
    </row>
    <row r="238" spans="1:9" ht="17.25" customHeight="1" outlineLevel="3">
      <c r="A238" s="148">
        <v>229</v>
      </c>
      <c r="B238" s="44" t="s">
        <v>362</v>
      </c>
      <c r="C238" s="103" t="s">
        <v>125</v>
      </c>
      <c r="D238" s="103" t="s">
        <v>825</v>
      </c>
      <c r="E238" s="103" t="s">
        <v>827</v>
      </c>
      <c r="F238" s="103" t="s">
        <v>131</v>
      </c>
      <c r="G238" s="106">
        <v>62000</v>
      </c>
      <c r="H238" s="107">
        <v>62000</v>
      </c>
      <c r="I238" s="132">
        <f t="shared" si="3"/>
        <v>100</v>
      </c>
    </row>
    <row r="239" spans="1:9" ht="12.75">
      <c r="A239" s="148">
        <v>230</v>
      </c>
      <c r="B239" s="44" t="s">
        <v>231</v>
      </c>
      <c r="C239" s="103" t="s">
        <v>125</v>
      </c>
      <c r="D239" s="103" t="s">
        <v>825</v>
      </c>
      <c r="E239" s="103" t="s">
        <v>827</v>
      </c>
      <c r="F239" s="103" t="s">
        <v>822</v>
      </c>
      <c r="G239" s="106">
        <v>62000</v>
      </c>
      <c r="H239" s="107">
        <v>62000</v>
      </c>
      <c r="I239" s="132">
        <f t="shared" si="3"/>
        <v>100</v>
      </c>
    </row>
    <row r="240" spans="1:9" ht="12.75" outlineLevel="1">
      <c r="A240" s="148">
        <v>231</v>
      </c>
      <c r="B240" s="44" t="s">
        <v>364</v>
      </c>
      <c r="C240" s="103" t="s">
        <v>125</v>
      </c>
      <c r="D240" s="103" t="s">
        <v>825</v>
      </c>
      <c r="E240" s="103" t="s">
        <v>142</v>
      </c>
      <c r="F240" s="103" t="s">
        <v>131</v>
      </c>
      <c r="G240" s="106">
        <v>4000</v>
      </c>
      <c r="H240" s="107">
        <v>4000</v>
      </c>
      <c r="I240" s="132">
        <f t="shared" si="3"/>
        <v>100</v>
      </c>
    </row>
    <row r="241" spans="1:9" ht="12.75" outlineLevel="2">
      <c r="A241" s="148">
        <v>232</v>
      </c>
      <c r="B241" s="44" t="s">
        <v>231</v>
      </c>
      <c r="C241" s="103" t="s">
        <v>125</v>
      </c>
      <c r="D241" s="103" t="s">
        <v>825</v>
      </c>
      <c r="E241" s="103" t="s">
        <v>142</v>
      </c>
      <c r="F241" s="103" t="s">
        <v>822</v>
      </c>
      <c r="G241" s="106">
        <v>4000</v>
      </c>
      <c r="H241" s="107">
        <v>4000</v>
      </c>
      <c r="I241" s="132">
        <f t="shared" si="3"/>
        <v>100</v>
      </c>
    </row>
    <row r="242" spans="1:9" ht="25.5" outlineLevel="3">
      <c r="A242" s="148">
        <v>233</v>
      </c>
      <c r="B242" s="116" t="s">
        <v>462</v>
      </c>
      <c r="C242" s="103" t="s">
        <v>126</v>
      </c>
      <c r="D242" s="103" t="s">
        <v>819</v>
      </c>
      <c r="E242" s="103" t="s">
        <v>130</v>
      </c>
      <c r="F242" s="103" t="s">
        <v>131</v>
      </c>
      <c r="G242" s="106">
        <v>837862</v>
      </c>
      <c r="H242" s="107">
        <v>835859.96</v>
      </c>
      <c r="I242" s="132">
        <f t="shared" si="3"/>
        <v>99.76105372961179</v>
      </c>
    </row>
    <row r="243" spans="1:9" ht="12.75" outlineLevel="1">
      <c r="A243" s="148">
        <v>234</v>
      </c>
      <c r="B243" s="116" t="s">
        <v>258</v>
      </c>
      <c r="C243" s="103" t="s">
        <v>126</v>
      </c>
      <c r="D243" s="103" t="s">
        <v>391</v>
      </c>
      <c r="E243" s="103" t="s">
        <v>130</v>
      </c>
      <c r="F243" s="103" t="s">
        <v>131</v>
      </c>
      <c r="G243" s="106">
        <v>701693.24</v>
      </c>
      <c r="H243" s="107">
        <v>699691.2</v>
      </c>
      <c r="I243" s="132">
        <f t="shared" si="3"/>
        <v>99.71468443959927</v>
      </c>
    </row>
    <row r="244" spans="1:9" ht="51" outlineLevel="2">
      <c r="A244" s="148">
        <v>235</v>
      </c>
      <c r="B244" s="116" t="s">
        <v>267</v>
      </c>
      <c r="C244" s="103" t="s">
        <v>126</v>
      </c>
      <c r="D244" s="103" t="s">
        <v>820</v>
      </c>
      <c r="E244" s="103" t="s">
        <v>130</v>
      </c>
      <c r="F244" s="103" t="s">
        <v>131</v>
      </c>
      <c r="G244" s="106">
        <v>687581.24</v>
      </c>
      <c r="H244" s="107">
        <v>687579.2</v>
      </c>
      <c r="I244" s="132">
        <f t="shared" si="3"/>
        <v>99.99970330778658</v>
      </c>
    </row>
    <row r="245" spans="1:9" ht="12.75" outlineLevel="3">
      <c r="A245" s="148">
        <v>236</v>
      </c>
      <c r="B245" s="44" t="s">
        <v>279</v>
      </c>
      <c r="C245" s="103" t="s">
        <v>126</v>
      </c>
      <c r="D245" s="103" t="s">
        <v>820</v>
      </c>
      <c r="E245" s="103" t="s">
        <v>821</v>
      </c>
      <c r="F245" s="103" t="s">
        <v>131</v>
      </c>
      <c r="G245" s="106">
        <v>687581.24</v>
      </c>
      <c r="H245" s="107">
        <v>687579.2</v>
      </c>
      <c r="I245" s="132">
        <f t="shared" si="3"/>
        <v>99.99970330778658</v>
      </c>
    </row>
    <row r="246" spans="1:9" ht="12.75" outlineLevel="1">
      <c r="A246" s="148">
        <v>237</v>
      </c>
      <c r="B246" s="44" t="s">
        <v>231</v>
      </c>
      <c r="C246" s="103" t="s">
        <v>126</v>
      </c>
      <c r="D246" s="103" t="s">
        <v>820</v>
      </c>
      <c r="E246" s="103" t="s">
        <v>821</v>
      </c>
      <c r="F246" s="103" t="s">
        <v>822</v>
      </c>
      <c r="G246" s="106">
        <v>687581.24</v>
      </c>
      <c r="H246" s="107">
        <v>687579.2</v>
      </c>
      <c r="I246" s="132">
        <f t="shared" si="3"/>
        <v>99.99970330778658</v>
      </c>
    </row>
    <row r="247" spans="1:9" ht="12.75" outlineLevel="2">
      <c r="A247" s="148">
        <v>238</v>
      </c>
      <c r="B247" s="116" t="s">
        <v>259</v>
      </c>
      <c r="C247" s="103" t="s">
        <v>126</v>
      </c>
      <c r="D247" s="103" t="s">
        <v>23</v>
      </c>
      <c r="E247" s="103" t="s">
        <v>130</v>
      </c>
      <c r="F247" s="103" t="s">
        <v>131</v>
      </c>
      <c r="G247" s="106">
        <v>14112</v>
      </c>
      <c r="H247" s="107">
        <v>12112</v>
      </c>
      <c r="I247" s="132">
        <f t="shared" si="3"/>
        <v>85.82766439909297</v>
      </c>
    </row>
    <row r="248" spans="1:9" ht="25.5" outlineLevel="3">
      <c r="A248" s="148">
        <v>239</v>
      </c>
      <c r="B248" s="44" t="s">
        <v>293</v>
      </c>
      <c r="C248" s="103" t="s">
        <v>126</v>
      </c>
      <c r="D248" s="103" t="s">
        <v>23</v>
      </c>
      <c r="E248" s="103" t="s">
        <v>533</v>
      </c>
      <c r="F248" s="103" t="s">
        <v>131</v>
      </c>
      <c r="G248" s="106">
        <v>2112</v>
      </c>
      <c r="H248" s="107">
        <v>2112</v>
      </c>
      <c r="I248" s="132">
        <f t="shared" si="3"/>
        <v>100</v>
      </c>
    </row>
    <row r="249" spans="1:9" ht="12.75" outlineLevel="2">
      <c r="A249" s="148">
        <v>240</v>
      </c>
      <c r="B249" s="44" t="s">
        <v>230</v>
      </c>
      <c r="C249" s="103" t="s">
        <v>126</v>
      </c>
      <c r="D249" s="103" t="s">
        <v>23</v>
      </c>
      <c r="E249" s="103" t="s">
        <v>533</v>
      </c>
      <c r="F249" s="103" t="s">
        <v>192</v>
      </c>
      <c r="G249" s="106">
        <v>2112</v>
      </c>
      <c r="H249" s="107">
        <v>2112</v>
      </c>
      <c r="I249" s="132">
        <f t="shared" si="3"/>
        <v>100</v>
      </c>
    </row>
    <row r="250" spans="1:9" ht="12.75" outlineLevel="3">
      <c r="A250" s="148">
        <v>241</v>
      </c>
      <c r="B250" s="44" t="s">
        <v>295</v>
      </c>
      <c r="C250" s="103" t="s">
        <v>126</v>
      </c>
      <c r="D250" s="103" t="s">
        <v>23</v>
      </c>
      <c r="E250" s="103" t="s">
        <v>519</v>
      </c>
      <c r="F250" s="103" t="s">
        <v>131</v>
      </c>
      <c r="G250" s="106">
        <v>12000</v>
      </c>
      <c r="H250" s="107">
        <v>10000</v>
      </c>
      <c r="I250" s="132">
        <f t="shared" si="3"/>
        <v>83.33333333333334</v>
      </c>
    </row>
    <row r="251" spans="1:9" s="37" customFormat="1" ht="12.75" outlineLevel="2">
      <c r="A251" s="148">
        <v>242</v>
      </c>
      <c r="B251" s="44" t="s">
        <v>231</v>
      </c>
      <c r="C251" s="103" t="s">
        <v>126</v>
      </c>
      <c r="D251" s="103" t="s">
        <v>23</v>
      </c>
      <c r="E251" s="103" t="s">
        <v>519</v>
      </c>
      <c r="F251" s="103" t="s">
        <v>822</v>
      </c>
      <c r="G251" s="106">
        <v>12000</v>
      </c>
      <c r="H251" s="107">
        <v>10000</v>
      </c>
      <c r="I251" s="132">
        <f t="shared" si="3"/>
        <v>83.33333333333334</v>
      </c>
    </row>
    <row r="252" spans="1:9" ht="12.75" outlineLevel="3">
      <c r="A252" s="148">
        <v>243</v>
      </c>
      <c r="B252" s="116" t="s">
        <v>236</v>
      </c>
      <c r="C252" s="103" t="s">
        <v>126</v>
      </c>
      <c r="D252" s="103" t="s">
        <v>136</v>
      </c>
      <c r="E252" s="103" t="s">
        <v>130</v>
      </c>
      <c r="F252" s="103" t="s">
        <v>131</v>
      </c>
      <c r="G252" s="106">
        <v>116168.76</v>
      </c>
      <c r="H252" s="107">
        <v>116168.76</v>
      </c>
      <c r="I252" s="132">
        <f t="shared" si="3"/>
        <v>100</v>
      </c>
    </row>
    <row r="253" spans="1:9" ht="12.75" outlineLevel="1">
      <c r="A253" s="148">
        <v>244</v>
      </c>
      <c r="B253" s="116" t="s">
        <v>360</v>
      </c>
      <c r="C253" s="103" t="s">
        <v>126</v>
      </c>
      <c r="D253" s="103" t="s">
        <v>825</v>
      </c>
      <c r="E253" s="103" t="s">
        <v>130</v>
      </c>
      <c r="F253" s="103" t="s">
        <v>131</v>
      </c>
      <c r="G253" s="106">
        <v>116168.76</v>
      </c>
      <c r="H253" s="107">
        <v>116168.76</v>
      </c>
      <c r="I253" s="132">
        <f t="shared" si="3"/>
        <v>100</v>
      </c>
    </row>
    <row r="254" spans="1:9" ht="12.75" outlineLevel="2">
      <c r="A254" s="148">
        <v>245</v>
      </c>
      <c r="B254" s="44" t="s">
        <v>361</v>
      </c>
      <c r="C254" s="103" t="s">
        <v>126</v>
      </c>
      <c r="D254" s="103" t="s">
        <v>825</v>
      </c>
      <c r="E254" s="103" t="s">
        <v>826</v>
      </c>
      <c r="F254" s="103" t="s">
        <v>131</v>
      </c>
      <c r="G254" s="106">
        <v>46168.76</v>
      </c>
      <c r="H254" s="107">
        <v>46168.76</v>
      </c>
      <c r="I254" s="132">
        <f t="shared" si="3"/>
        <v>100</v>
      </c>
    </row>
    <row r="255" spans="1:9" ht="12.75" outlineLevel="3">
      <c r="A255" s="148">
        <v>246</v>
      </c>
      <c r="B255" s="44" t="s">
        <v>231</v>
      </c>
      <c r="C255" s="103" t="s">
        <v>126</v>
      </c>
      <c r="D255" s="103" t="s">
        <v>825</v>
      </c>
      <c r="E255" s="103" t="s">
        <v>826</v>
      </c>
      <c r="F255" s="103" t="s">
        <v>822</v>
      </c>
      <c r="G255" s="106">
        <v>46168.76</v>
      </c>
      <c r="H255" s="107">
        <v>46168.76</v>
      </c>
      <c r="I255" s="132">
        <f t="shared" si="3"/>
        <v>100</v>
      </c>
    </row>
    <row r="256" spans="1:9" ht="12.75" outlineLevel="1">
      <c r="A256" s="148">
        <v>247</v>
      </c>
      <c r="B256" s="44" t="s">
        <v>362</v>
      </c>
      <c r="C256" s="103" t="s">
        <v>126</v>
      </c>
      <c r="D256" s="103" t="s">
        <v>825</v>
      </c>
      <c r="E256" s="103" t="s">
        <v>827</v>
      </c>
      <c r="F256" s="103" t="s">
        <v>131</v>
      </c>
      <c r="G256" s="106">
        <v>70000</v>
      </c>
      <c r="H256" s="107">
        <v>70000</v>
      </c>
      <c r="I256" s="132">
        <f t="shared" si="3"/>
        <v>100</v>
      </c>
    </row>
    <row r="257" spans="1:9" ht="12.75" outlineLevel="2">
      <c r="A257" s="148">
        <v>248</v>
      </c>
      <c r="B257" s="44" t="s">
        <v>231</v>
      </c>
      <c r="C257" s="103" t="s">
        <v>126</v>
      </c>
      <c r="D257" s="103" t="s">
        <v>825</v>
      </c>
      <c r="E257" s="103" t="s">
        <v>827</v>
      </c>
      <c r="F257" s="103" t="s">
        <v>822</v>
      </c>
      <c r="G257" s="106">
        <v>70000</v>
      </c>
      <c r="H257" s="107">
        <v>70000</v>
      </c>
      <c r="I257" s="132">
        <f t="shared" si="3"/>
        <v>100</v>
      </c>
    </row>
    <row r="258" spans="1:9" ht="12.75" outlineLevel="3">
      <c r="A258" s="148">
        <v>249</v>
      </c>
      <c r="B258" s="116" t="s">
        <v>240</v>
      </c>
      <c r="C258" s="103" t="s">
        <v>126</v>
      </c>
      <c r="D258" s="103" t="s">
        <v>140</v>
      </c>
      <c r="E258" s="103" t="s">
        <v>130</v>
      </c>
      <c r="F258" s="103" t="s">
        <v>131</v>
      </c>
      <c r="G258" s="106">
        <v>20000</v>
      </c>
      <c r="H258" s="107">
        <v>20000</v>
      </c>
      <c r="I258" s="132">
        <f t="shared" si="3"/>
        <v>100</v>
      </c>
    </row>
    <row r="259" spans="1:9" ht="12.75" outlineLevel="2">
      <c r="A259" s="148">
        <v>250</v>
      </c>
      <c r="B259" s="116" t="s">
        <v>78</v>
      </c>
      <c r="C259" s="103" t="s">
        <v>126</v>
      </c>
      <c r="D259" s="103" t="s">
        <v>847</v>
      </c>
      <c r="E259" s="103" t="s">
        <v>130</v>
      </c>
      <c r="F259" s="103" t="s">
        <v>131</v>
      </c>
      <c r="G259" s="106">
        <v>20000</v>
      </c>
      <c r="H259" s="107">
        <v>20000</v>
      </c>
      <c r="I259" s="132">
        <f t="shared" si="3"/>
        <v>100</v>
      </c>
    </row>
    <row r="260" spans="1:9" ht="12.75" outlineLevel="3">
      <c r="A260" s="148">
        <v>251</v>
      </c>
      <c r="B260" s="44" t="s">
        <v>291</v>
      </c>
      <c r="C260" s="103" t="s">
        <v>126</v>
      </c>
      <c r="D260" s="103" t="s">
        <v>847</v>
      </c>
      <c r="E260" s="103" t="s">
        <v>22</v>
      </c>
      <c r="F260" s="103" t="s">
        <v>131</v>
      </c>
      <c r="G260" s="106">
        <v>20000</v>
      </c>
      <c r="H260" s="107">
        <v>20000</v>
      </c>
      <c r="I260" s="132">
        <f t="shared" si="3"/>
        <v>100</v>
      </c>
    </row>
    <row r="261" spans="1:9" ht="12.75" outlineLevel="2">
      <c r="A261" s="148">
        <v>252</v>
      </c>
      <c r="B261" s="44" t="s">
        <v>292</v>
      </c>
      <c r="C261" s="103" t="s">
        <v>126</v>
      </c>
      <c r="D261" s="103" t="s">
        <v>847</v>
      </c>
      <c r="E261" s="103" t="s">
        <v>22</v>
      </c>
      <c r="F261" s="103" t="s">
        <v>119</v>
      </c>
      <c r="G261" s="106">
        <v>20000</v>
      </c>
      <c r="H261" s="107">
        <v>20000</v>
      </c>
      <c r="I261" s="132">
        <f t="shared" si="3"/>
        <v>100</v>
      </c>
    </row>
    <row r="262" spans="1:9" ht="24" customHeight="1" outlineLevel="3">
      <c r="A262" s="148">
        <v>253</v>
      </c>
      <c r="B262" s="116" t="s">
        <v>161</v>
      </c>
      <c r="C262" s="103" t="s">
        <v>833</v>
      </c>
      <c r="D262" s="103" t="s">
        <v>819</v>
      </c>
      <c r="E262" s="103" t="s">
        <v>130</v>
      </c>
      <c r="F262" s="103" t="s">
        <v>131</v>
      </c>
      <c r="G262" s="106">
        <v>864904.13</v>
      </c>
      <c r="H262" s="107">
        <v>863246.86</v>
      </c>
      <c r="I262" s="132">
        <f t="shared" si="3"/>
        <v>99.80838685554664</v>
      </c>
    </row>
    <row r="263" spans="1:9" ht="12.75">
      <c r="A263" s="148">
        <v>254</v>
      </c>
      <c r="B263" s="116" t="s">
        <v>258</v>
      </c>
      <c r="C263" s="103" t="s">
        <v>833</v>
      </c>
      <c r="D263" s="103" t="s">
        <v>391</v>
      </c>
      <c r="E263" s="103" t="s">
        <v>130</v>
      </c>
      <c r="F263" s="103" t="s">
        <v>131</v>
      </c>
      <c r="G263" s="106">
        <v>763904.13</v>
      </c>
      <c r="H263" s="107">
        <v>762263.57</v>
      </c>
      <c r="I263" s="132">
        <f t="shared" si="3"/>
        <v>99.78524006670835</v>
      </c>
    </row>
    <row r="264" spans="1:9" ht="51" outlineLevel="1">
      <c r="A264" s="148">
        <v>255</v>
      </c>
      <c r="B264" s="116" t="s">
        <v>267</v>
      </c>
      <c r="C264" s="103" t="s">
        <v>833</v>
      </c>
      <c r="D264" s="103" t="s">
        <v>820</v>
      </c>
      <c r="E264" s="103" t="s">
        <v>130</v>
      </c>
      <c r="F264" s="103" t="s">
        <v>131</v>
      </c>
      <c r="G264" s="106">
        <v>758637.13</v>
      </c>
      <c r="H264" s="107">
        <v>756996.57</v>
      </c>
      <c r="I264" s="132">
        <f t="shared" si="3"/>
        <v>99.78374905008933</v>
      </c>
    </row>
    <row r="265" spans="1:9" ht="12.75" outlineLevel="2">
      <c r="A265" s="148">
        <v>256</v>
      </c>
      <c r="B265" s="44" t="s">
        <v>279</v>
      </c>
      <c r="C265" s="103" t="s">
        <v>833</v>
      </c>
      <c r="D265" s="103" t="s">
        <v>820</v>
      </c>
      <c r="E265" s="103" t="s">
        <v>821</v>
      </c>
      <c r="F265" s="103" t="s">
        <v>131</v>
      </c>
      <c r="G265" s="106">
        <v>739741</v>
      </c>
      <c r="H265" s="107">
        <v>738100.44</v>
      </c>
      <c r="I265" s="132">
        <f t="shared" si="3"/>
        <v>99.77822508148121</v>
      </c>
    </row>
    <row r="266" spans="1:9" ht="12.75" outlineLevel="3">
      <c r="A266" s="148">
        <v>257</v>
      </c>
      <c r="B266" s="44" t="s">
        <v>231</v>
      </c>
      <c r="C266" s="103" t="s">
        <v>833</v>
      </c>
      <c r="D266" s="103" t="s">
        <v>820</v>
      </c>
      <c r="E266" s="103" t="s">
        <v>821</v>
      </c>
      <c r="F266" s="103" t="s">
        <v>822</v>
      </c>
      <c r="G266" s="106">
        <v>739741</v>
      </c>
      <c r="H266" s="107">
        <v>738100.44</v>
      </c>
      <c r="I266" s="132">
        <f t="shared" si="3"/>
        <v>99.77822508148121</v>
      </c>
    </row>
    <row r="267" spans="1:9" ht="74.25" customHeight="1" outlineLevel="1">
      <c r="A267" s="148">
        <v>258</v>
      </c>
      <c r="B267" s="44" t="s">
        <v>281</v>
      </c>
      <c r="C267" s="103" t="s">
        <v>833</v>
      </c>
      <c r="D267" s="103" t="s">
        <v>820</v>
      </c>
      <c r="E267" s="103" t="s">
        <v>534</v>
      </c>
      <c r="F267" s="103" t="s">
        <v>131</v>
      </c>
      <c r="G267" s="106">
        <v>18896.13</v>
      </c>
      <c r="H267" s="107">
        <v>18896.13</v>
      </c>
      <c r="I267" s="132">
        <f aca="true" t="shared" si="4" ref="I267:I330">H267/G267*100</f>
        <v>100</v>
      </c>
    </row>
    <row r="268" spans="1:9" s="37" customFormat="1" ht="12.75" customHeight="1" outlineLevel="2">
      <c r="A268" s="148">
        <v>259</v>
      </c>
      <c r="B268" s="44" t="s">
        <v>231</v>
      </c>
      <c r="C268" s="103" t="s">
        <v>833</v>
      </c>
      <c r="D268" s="103" t="s">
        <v>820</v>
      </c>
      <c r="E268" s="103" t="s">
        <v>534</v>
      </c>
      <c r="F268" s="103" t="s">
        <v>822</v>
      </c>
      <c r="G268" s="106">
        <v>18896.13</v>
      </c>
      <c r="H268" s="107">
        <v>18896.13</v>
      </c>
      <c r="I268" s="132">
        <f t="shared" si="4"/>
        <v>100</v>
      </c>
    </row>
    <row r="269" spans="1:9" ht="12.75" outlineLevel="3">
      <c r="A269" s="148">
        <v>260</v>
      </c>
      <c r="B269" s="116" t="s">
        <v>259</v>
      </c>
      <c r="C269" s="103" t="s">
        <v>833</v>
      </c>
      <c r="D269" s="103" t="s">
        <v>23</v>
      </c>
      <c r="E269" s="103" t="s">
        <v>130</v>
      </c>
      <c r="F269" s="103" t="s">
        <v>131</v>
      </c>
      <c r="G269" s="106">
        <v>5267</v>
      </c>
      <c r="H269" s="107">
        <v>5267</v>
      </c>
      <c r="I269" s="132">
        <f t="shared" si="4"/>
        <v>100</v>
      </c>
    </row>
    <row r="270" spans="1:9" s="38" customFormat="1" ht="14.25" outlineLevel="1">
      <c r="A270" s="148">
        <v>261</v>
      </c>
      <c r="B270" s="44" t="s">
        <v>295</v>
      </c>
      <c r="C270" s="103" t="s">
        <v>833</v>
      </c>
      <c r="D270" s="103" t="s">
        <v>23</v>
      </c>
      <c r="E270" s="103" t="s">
        <v>519</v>
      </c>
      <c r="F270" s="103" t="s">
        <v>131</v>
      </c>
      <c r="G270" s="106">
        <v>5267</v>
      </c>
      <c r="H270" s="107">
        <v>5267</v>
      </c>
      <c r="I270" s="132">
        <f t="shared" si="4"/>
        <v>100</v>
      </c>
    </row>
    <row r="271" spans="1:9" ht="12.75" outlineLevel="2">
      <c r="A271" s="148">
        <v>262</v>
      </c>
      <c r="B271" s="44" t="s">
        <v>231</v>
      </c>
      <c r="C271" s="103" t="s">
        <v>833</v>
      </c>
      <c r="D271" s="103" t="s">
        <v>23</v>
      </c>
      <c r="E271" s="103" t="s">
        <v>519</v>
      </c>
      <c r="F271" s="103" t="s">
        <v>822</v>
      </c>
      <c r="G271" s="106">
        <v>5267</v>
      </c>
      <c r="H271" s="107">
        <v>5267</v>
      </c>
      <c r="I271" s="132">
        <f t="shared" si="4"/>
        <v>100</v>
      </c>
    </row>
    <row r="272" spans="1:9" ht="12.75" outlineLevel="1">
      <c r="A272" s="148">
        <v>263</v>
      </c>
      <c r="B272" s="116" t="s">
        <v>236</v>
      </c>
      <c r="C272" s="103" t="s">
        <v>833</v>
      </c>
      <c r="D272" s="103" t="s">
        <v>136</v>
      </c>
      <c r="E272" s="103" t="s">
        <v>130</v>
      </c>
      <c r="F272" s="103" t="s">
        <v>131</v>
      </c>
      <c r="G272" s="106">
        <v>101000</v>
      </c>
      <c r="H272" s="107">
        <v>100983.29</v>
      </c>
      <c r="I272" s="132">
        <f t="shared" si="4"/>
        <v>99.98345544554455</v>
      </c>
    </row>
    <row r="273" spans="1:9" ht="12.75" outlineLevel="2">
      <c r="A273" s="148">
        <v>264</v>
      </c>
      <c r="B273" s="116" t="s">
        <v>360</v>
      </c>
      <c r="C273" s="103" t="s">
        <v>833</v>
      </c>
      <c r="D273" s="103" t="s">
        <v>825</v>
      </c>
      <c r="E273" s="103" t="s">
        <v>130</v>
      </c>
      <c r="F273" s="103" t="s">
        <v>131</v>
      </c>
      <c r="G273" s="106">
        <v>101000</v>
      </c>
      <c r="H273" s="107">
        <v>100983.29</v>
      </c>
      <c r="I273" s="132">
        <f t="shared" si="4"/>
        <v>99.98345544554455</v>
      </c>
    </row>
    <row r="274" spans="1:9" ht="12.75" outlineLevel="3">
      <c r="A274" s="148">
        <v>265</v>
      </c>
      <c r="B274" s="44" t="s">
        <v>361</v>
      </c>
      <c r="C274" s="103" t="s">
        <v>833</v>
      </c>
      <c r="D274" s="103" t="s">
        <v>825</v>
      </c>
      <c r="E274" s="103" t="s">
        <v>826</v>
      </c>
      <c r="F274" s="103" t="s">
        <v>131</v>
      </c>
      <c r="G274" s="106">
        <v>53000</v>
      </c>
      <c r="H274" s="107">
        <v>52983.29</v>
      </c>
      <c r="I274" s="132">
        <f t="shared" si="4"/>
        <v>99.9684716981132</v>
      </c>
    </row>
    <row r="275" spans="1:9" ht="12.75" outlineLevel="1">
      <c r="A275" s="148">
        <v>266</v>
      </c>
      <c r="B275" s="44" t="s">
        <v>231</v>
      </c>
      <c r="C275" s="103" t="s">
        <v>833</v>
      </c>
      <c r="D275" s="103" t="s">
        <v>825</v>
      </c>
      <c r="E275" s="103" t="s">
        <v>826</v>
      </c>
      <c r="F275" s="103" t="s">
        <v>822</v>
      </c>
      <c r="G275" s="106">
        <v>53000</v>
      </c>
      <c r="H275" s="107">
        <v>52983.29</v>
      </c>
      <c r="I275" s="132">
        <f t="shared" si="4"/>
        <v>99.9684716981132</v>
      </c>
    </row>
    <row r="276" spans="1:9" ht="12.75" outlineLevel="2">
      <c r="A276" s="148">
        <v>267</v>
      </c>
      <c r="B276" s="44" t="s">
        <v>362</v>
      </c>
      <c r="C276" s="103" t="s">
        <v>833</v>
      </c>
      <c r="D276" s="103" t="s">
        <v>825</v>
      </c>
      <c r="E276" s="103" t="s">
        <v>827</v>
      </c>
      <c r="F276" s="103" t="s">
        <v>131</v>
      </c>
      <c r="G276" s="106">
        <v>48000</v>
      </c>
      <c r="H276" s="107">
        <v>48000</v>
      </c>
      <c r="I276" s="132">
        <f t="shared" si="4"/>
        <v>100</v>
      </c>
    </row>
    <row r="277" spans="1:9" ht="12.75" outlineLevel="3">
      <c r="A277" s="148">
        <v>268</v>
      </c>
      <c r="B277" s="44" t="s">
        <v>231</v>
      </c>
      <c r="C277" s="103" t="s">
        <v>833</v>
      </c>
      <c r="D277" s="103" t="s">
        <v>825</v>
      </c>
      <c r="E277" s="103" t="s">
        <v>827</v>
      </c>
      <c r="F277" s="103" t="s">
        <v>822</v>
      </c>
      <c r="G277" s="106">
        <v>48000</v>
      </c>
      <c r="H277" s="107">
        <v>48000</v>
      </c>
      <c r="I277" s="132">
        <f t="shared" si="4"/>
        <v>100</v>
      </c>
    </row>
    <row r="278" spans="1:9" ht="25.5" outlineLevel="1">
      <c r="A278" s="148">
        <v>269</v>
      </c>
      <c r="B278" s="116" t="s">
        <v>162</v>
      </c>
      <c r="C278" s="103" t="s">
        <v>834</v>
      </c>
      <c r="D278" s="103" t="s">
        <v>819</v>
      </c>
      <c r="E278" s="103" t="s">
        <v>130</v>
      </c>
      <c r="F278" s="103" t="s">
        <v>131</v>
      </c>
      <c r="G278" s="106">
        <v>744291.02</v>
      </c>
      <c r="H278" s="107">
        <v>743006.85</v>
      </c>
      <c r="I278" s="132">
        <f t="shared" si="4"/>
        <v>99.82746399385552</v>
      </c>
    </row>
    <row r="279" spans="1:9" ht="12.75" outlineLevel="2">
      <c r="A279" s="148">
        <v>270</v>
      </c>
      <c r="B279" s="116" t="s">
        <v>258</v>
      </c>
      <c r="C279" s="103" t="s">
        <v>834</v>
      </c>
      <c r="D279" s="103" t="s">
        <v>391</v>
      </c>
      <c r="E279" s="103" t="s">
        <v>130</v>
      </c>
      <c r="F279" s="103" t="s">
        <v>131</v>
      </c>
      <c r="G279" s="106">
        <v>604356.02</v>
      </c>
      <c r="H279" s="107">
        <v>603071.85</v>
      </c>
      <c r="I279" s="132">
        <f t="shared" si="4"/>
        <v>99.78751431978785</v>
      </c>
    </row>
    <row r="280" spans="1:9" ht="15" customHeight="1" outlineLevel="3">
      <c r="A280" s="148">
        <v>271</v>
      </c>
      <c r="B280" s="116" t="s">
        <v>267</v>
      </c>
      <c r="C280" s="103" t="s">
        <v>834</v>
      </c>
      <c r="D280" s="103" t="s">
        <v>820</v>
      </c>
      <c r="E280" s="103" t="s">
        <v>130</v>
      </c>
      <c r="F280" s="103" t="s">
        <v>131</v>
      </c>
      <c r="G280" s="106">
        <v>602356.02</v>
      </c>
      <c r="H280" s="107">
        <v>601071.85</v>
      </c>
      <c r="I280" s="132">
        <f t="shared" si="4"/>
        <v>99.7868088045339</v>
      </c>
    </row>
    <row r="281" spans="1:9" ht="16.5" customHeight="1" outlineLevel="1">
      <c r="A281" s="148">
        <v>272</v>
      </c>
      <c r="B281" s="44" t="s">
        <v>279</v>
      </c>
      <c r="C281" s="103" t="s">
        <v>834</v>
      </c>
      <c r="D281" s="103" t="s">
        <v>820</v>
      </c>
      <c r="E281" s="103" t="s">
        <v>821</v>
      </c>
      <c r="F281" s="103" t="s">
        <v>131</v>
      </c>
      <c r="G281" s="106">
        <v>601755.91</v>
      </c>
      <c r="H281" s="107">
        <v>600471.74</v>
      </c>
      <c r="I281" s="132">
        <f t="shared" si="4"/>
        <v>99.78659619645447</v>
      </c>
    </row>
    <row r="282" spans="1:9" ht="12.75" outlineLevel="2">
      <c r="A282" s="148">
        <v>273</v>
      </c>
      <c r="B282" s="44" t="s">
        <v>231</v>
      </c>
      <c r="C282" s="103" t="s">
        <v>834</v>
      </c>
      <c r="D282" s="103" t="s">
        <v>820</v>
      </c>
      <c r="E282" s="103" t="s">
        <v>821</v>
      </c>
      <c r="F282" s="103" t="s">
        <v>822</v>
      </c>
      <c r="G282" s="106">
        <v>601755.91</v>
      </c>
      <c r="H282" s="107">
        <v>600471.74</v>
      </c>
      <c r="I282" s="132">
        <f t="shared" si="4"/>
        <v>99.78659619645447</v>
      </c>
    </row>
    <row r="283" spans="1:9" ht="78.75" customHeight="1" outlineLevel="3">
      <c r="A283" s="148">
        <v>274</v>
      </c>
      <c r="B283" s="44" t="s">
        <v>281</v>
      </c>
      <c r="C283" s="103" t="s">
        <v>834</v>
      </c>
      <c r="D283" s="103" t="s">
        <v>820</v>
      </c>
      <c r="E283" s="103" t="s">
        <v>534</v>
      </c>
      <c r="F283" s="103" t="s">
        <v>131</v>
      </c>
      <c r="G283" s="106">
        <v>600.11</v>
      </c>
      <c r="H283" s="107">
        <v>600.11</v>
      </c>
      <c r="I283" s="132">
        <f t="shared" si="4"/>
        <v>100</v>
      </c>
    </row>
    <row r="284" spans="1:9" ht="12.75" outlineLevel="1">
      <c r="A284" s="148">
        <v>275</v>
      </c>
      <c r="B284" s="44" t="s">
        <v>231</v>
      </c>
      <c r="C284" s="103" t="s">
        <v>834</v>
      </c>
      <c r="D284" s="103" t="s">
        <v>820</v>
      </c>
      <c r="E284" s="103" t="s">
        <v>534</v>
      </c>
      <c r="F284" s="103" t="s">
        <v>822</v>
      </c>
      <c r="G284" s="106">
        <v>600.11</v>
      </c>
      <c r="H284" s="107">
        <v>600.11</v>
      </c>
      <c r="I284" s="132">
        <f t="shared" si="4"/>
        <v>100</v>
      </c>
    </row>
    <row r="285" spans="1:9" s="38" customFormat="1" ht="14.25" outlineLevel="2">
      <c r="A285" s="148">
        <v>276</v>
      </c>
      <c r="B285" s="116" t="s">
        <v>259</v>
      </c>
      <c r="C285" s="103" t="s">
        <v>834</v>
      </c>
      <c r="D285" s="103" t="s">
        <v>23</v>
      </c>
      <c r="E285" s="103" t="s">
        <v>130</v>
      </c>
      <c r="F285" s="103" t="s">
        <v>131</v>
      </c>
      <c r="G285" s="106">
        <v>2000</v>
      </c>
      <c r="H285" s="107">
        <v>2000</v>
      </c>
      <c r="I285" s="132">
        <f t="shared" si="4"/>
        <v>100</v>
      </c>
    </row>
    <row r="286" spans="1:9" ht="12.75" outlineLevel="3">
      <c r="A286" s="148">
        <v>277</v>
      </c>
      <c r="B286" s="44" t="s">
        <v>295</v>
      </c>
      <c r="C286" s="103" t="s">
        <v>834</v>
      </c>
      <c r="D286" s="103" t="s">
        <v>23</v>
      </c>
      <c r="E286" s="103" t="s">
        <v>519</v>
      </c>
      <c r="F286" s="103" t="s">
        <v>131</v>
      </c>
      <c r="G286" s="106">
        <v>2000</v>
      </c>
      <c r="H286" s="107">
        <v>2000</v>
      </c>
      <c r="I286" s="132">
        <f t="shared" si="4"/>
        <v>100</v>
      </c>
    </row>
    <row r="287" spans="1:9" ht="12.75" outlineLevel="1">
      <c r="A287" s="148">
        <v>278</v>
      </c>
      <c r="B287" s="44" t="s">
        <v>231</v>
      </c>
      <c r="C287" s="103" t="s">
        <v>834</v>
      </c>
      <c r="D287" s="103" t="s">
        <v>23</v>
      </c>
      <c r="E287" s="103" t="s">
        <v>519</v>
      </c>
      <c r="F287" s="103" t="s">
        <v>822</v>
      </c>
      <c r="G287" s="106">
        <v>2000</v>
      </c>
      <c r="H287" s="107">
        <v>2000</v>
      </c>
      <c r="I287" s="132">
        <f t="shared" si="4"/>
        <v>100</v>
      </c>
    </row>
    <row r="288" spans="1:9" ht="12.75" outlineLevel="3">
      <c r="A288" s="148">
        <v>279</v>
      </c>
      <c r="B288" s="116" t="s">
        <v>236</v>
      </c>
      <c r="C288" s="103" t="s">
        <v>834</v>
      </c>
      <c r="D288" s="103" t="s">
        <v>136</v>
      </c>
      <c r="E288" s="103" t="s">
        <v>130</v>
      </c>
      <c r="F288" s="103" t="s">
        <v>131</v>
      </c>
      <c r="G288" s="106">
        <v>139935</v>
      </c>
      <c r="H288" s="107">
        <v>139935</v>
      </c>
      <c r="I288" s="132">
        <f t="shared" si="4"/>
        <v>100</v>
      </c>
    </row>
    <row r="289" spans="1:9" ht="12.75" outlineLevel="1">
      <c r="A289" s="148">
        <v>280</v>
      </c>
      <c r="B289" s="116" t="s">
        <v>360</v>
      </c>
      <c r="C289" s="103" t="s">
        <v>834</v>
      </c>
      <c r="D289" s="103" t="s">
        <v>825</v>
      </c>
      <c r="E289" s="103" t="s">
        <v>130</v>
      </c>
      <c r="F289" s="103" t="s">
        <v>131</v>
      </c>
      <c r="G289" s="106">
        <v>139935</v>
      </c>
      <c r="H289" s="107">
        <v>139935</v>
      </c>
      <c r="I289" s="132">
        <f t="shared" si="4"/>
        <v>100</v>
      </c>
    </row>
    <row r="290" spans="1:9" ht="12.75" outlineLevel="2">
      <c r="A290" s="148">
        <v>281</v>
      </c>
      <c r="B290" s="44" t="s">
        <v>361</v>
      </c>
      <c r="C290" s="103" t="s">
        <v>834</v>
      </c>
      <c r="D290" s="103" t="s">
        <v>825</v>
      </c>
      <c r="E290" s="103" t="s">
        <v>826</v>
      </c>
      <c r="F290" s="103" t="s">
        <v>131</v>
      </c>
      <c r="G290" s="106">
        <v>54030</v>
      </c>
      <c r="H290" s="107">
        <v>54030</v>
      </c>
      <c r="I290" s="132">
        <f t="shared" si="4"/>
        <v>100</v>
      </c>
    </row>
    <row r="291" spans="1:9" ht="12.75" outlineLevel="3">
      <c r="A291" s="148">
        <v>282</v>
      </c>
      <c r="B291" s="44" t="s">
        <v>231</v>
      </c>
      <c r="C291" s="103" t="s">
        <v>834</v>
      </c>
      <c r="D291" s="103" t="s">
        <v>825</v>
      </c>
      <c r="E291" s="103" t="s">
        <v>826</v>
      </c>
      <c r="F291" s="103" t="s">
        <v>822</v>
      </c>
      <c r="G291" s="106">
        <v>54030</v>
      </c>
      <c r="H291" s="107">
        <v>54030</v>
      </c>
      <c r="I291" s="132">
        <f t="shared" si="4"/>
        <v>100</v>
      </c>
    </row>
    <row r="292" spans="1:9" ht="12.75" outlineLevel="1">
      <c r="A292" s="148">
        <v>283</v>
      </c>
      <c r="B292" s="44" t="s">
        <v>362</v>
      </c>
      <c r="C292" s="103" t="s">
        <v>834</v>
      </c>
      <c r="D292" s="103" t="s">
        <v>825</v>
      </c>
      <c r="E292" s="103" t="s">
        <v>827</v>
      </c>
      <c r="F292" s="103" t="s">
        <v>131</v>
      </c>
      <c r="G292" s="106">
        <v>85905</v>
      </c>
      <c r="H292" s="107">
        <v>85905</v>
      </c>
      <c r="I292" s="132">
        <f t="shared" si="4"/>
        <v>100</v>
      </c>
    </row>
    <row r="293" spans="1:9" ht="12.75" outlineLevel="2">
      <c r="A293" s="148">
        <v>284</v>
      </c>
      <c r="B293" s="44" t="s">
        <v>231</v>
      </c>
      <c r="C293" s="103" t="s">
        <v>834</v>
      </c>
      <c r="D293" s="103" t="s">
        <v>825</v>
      </c>
      <c r="E293" s="103" t="s">
        <v>827</v>
      </c>
      <c r="F293" s="103" t="s">
        <v>822</v>
      </c>
      <c r="G293" s="106">
        <v>85905</v>
      </c>
      <c r="H293" s="107">
        <v>85905</v>
      </c>
      <c r="I293" s="132">
        <f t="shared" si="4"/>
        <v>100</v>
      </c>
    </row>
    <row r="294" spans="1:9" ht="14.25" customHeight="1" outlineLevel="3">
      <c r="A294" s="148">
        <v>285</v>
      </c>
      <c r="B294" s="116" t="s">
        <v>163</v>
      </c>
      <c r="C294" s="103" t="s">
        <v>835</v>
      </c>
      <c r="D294" s="103" t="s">
        <v>819</v>
      </c>
      <c r="E294" s="103" t="s">
        <v>130</v>
      </c>
      <c r="F294" s="103" t="s">
        <v>131</v>
      </c>
      <c r="G294" s="106">
        <v>1839835.17</v>
      </c>
      <c r="H294" s="107">
        <v>1790929.21</v>
      </c>
      <c r="I294" s="132">
        <f t="shared" si="4"/>
        <v>97.34182926832517</v>
      </c>
    </row>
    <row r="295" spans="1:9" ht="12.75" outlineLevel="1">
      <c r="A295" s="148">
        <v>286</v>
      </c>
      <c r="B295" s="116" t="s">
        <v>258</v>
      </c>
      <c r="C295" s="103" t="s">
        <v>835</v>
      </c>
      <c r="D295" s="103" t="s">
        <v>391</v>
      </c>
      <c r="E295" s="103" t="s">
        <v>130</v>
      </c>
      <c r="F295" s="103" t="s">
        <v>131</v>
      </c>
      <c r="G295" s="106">
        <v>1133973.59</v>
      </c>
      <c r="H295" s="107">
        <v>1126015.33</v>
      </c>
      <c r="I295" s="132">
        <f t="shared" si="4"/>
        <v>99.29819705942181</v>
      </c>
    </row>
    <row r="296" spans="1:9" ht="51" outlineLevel="2">
      <c r="A296" s="148">
        <v>287</v>
      </c>
      <c r="B296" s="116" t="s">
        <v>267</v>
      </c>
      <c r="C296" s="103" t="s">
        <v>835</v>
      </c>
      <c r="D296" s="103" t="s">
        <v>820</v>
      </c>
      <c r="E296" s="103" t="s">
        <v>130</v>
      </c>
      <c r="F296" s="103" t="s">
        <v>131</v>
      </c>
      <c r="G296" s="106">
        <v>1051105.59</v>
      </c>
      <c r="H296" s="107">
        <v>1043147.33</v>
      </c>
      <c r="I296" s="132">
        <f t="shared" si="4"/>
        <v>99.24286769324478</v>
      </c>
    </row>
    <row r="297" spans="1:9" ht="12.75" outlineLevel="3">
      <c r="A297" s="148">
        <v>288</v>
      </c>
      <c r="B297" s="44" t="s">
        <v>279</v>
      </c>
      <c r="C297" s="103" t="s">
        <v>835</v>
      </c>
      <c r="D297" s="103" t="s">
        <v>820</v>
      </c>
      <c r="E297" s="103" t="s">
        <v>821</v>
      </c>
      <c r="F297" s="103" t="s">
        <v>131</v>
      </c>
      <c r="G297" s="106">
        <v>1044538</v>
      </c>
      <c r="H297" s="107">
        <v>1036579.74</v>
      </c>
      <c r="I297" s="132">
        <f t="shared" si="4"/>
        <v>99.2381071823141</v>
      </c>
    </row>
    <row r="298" spans="1:9" ht="12.75" outlineLevel="1">
      <c r="A298" s="148">
        <v>289</v>
      </c>
      <c r="B298" s="44" t="s">
        <v>231</v>
      </c>
      <c r="C298" s="103" t="s">
        <v>835</v>
      </c>
      <c r="D298" s="103" t="s">
        <v>820</v>
      </c>
      <c r="E298" s="103" t="s">
        <v>821</v>
      </c>
      <c r="F298" s="103" t="s">
        <v>822</v>
      </c>
      <c r="G298" s="106">
        <v>1044538</v>
      </c>
      <c r="H298" s="107">
        <v>1036579.74</v>
      </c>
      <c r="I298" s="132">
        <f t="shared" si="4"/>
        <v>99.2381071823141</v>
      </c>
    </row>
    <row r="299" spans="1:9" ht="76.5" customHeight="1" outlineLevel="2">
      <c r="A299" s="148">
        <v>290</v>
      </c>
      <c r="B299" s="44" t="s">
        <v>281</v>
      </c>
      <c r="C299" s="103" t="s">
        <v>835</v>
      </c>
      <c r="D299" s="103" t="s">
        <v>820</v>
      </c>
      <c r="E299" s="103" t="s">
        <v>534</v>
      </c>
      <c r="F299" s="103" t="s">
        <v>131</v>
      </c>
      <c r="G299" s="106">
        <v>6567.59</v>
      </c>
      <c r="H299" s="107">
        <v>6567.59</v>
      </c>
      <c r="I299" s="132">
        <f t="shared" si="4"/>
        <v>100</v>
      </c>
    </row>
    <row r="300" spans="1:9" ht="12.75" outlineLevel="3">
      <c r="A300" s="148">
        <v>291</v>
      </c>
      <c r="B300" s="44" t="s">
        <v>231</v>
      </c>
      <c r="C300" s="103" t="s">
        <v>835</v>
      </c>
      <c r="D300" s="103" t="s">
        <v>820</v>
      </c>
      <c r="E300" s="103" t="s">
        <v>534</v>
      </c>
      <c r="F300" s="103" t="s">
        <v>822</v>
      </c>
      <c r="G300" s="106">
        <v>6567.59</v>
      </c>
      <c r="H300" s="107">
        <v>6567.59</v>
      </c>
      <c r="I300" s="132">
        <f t="shared" si="4"/>
        <v>100</v>
      </c>
    </row>
    <row r="301" spans="1:9" ht="12.75" outlineLevel="1">
      <c r="A301" s="148">
        <v>292</v>
      </c>
      <c r="B301" s="116" t="s">
        <v>259</v>
      </c>
      <c r="C301" s="103" t="s">
        <v>835</v>
      </c>
      <c r="D301" s="103" t="s">
        <v>23</v>
      </c>
      <c r="E301" s="103" t="s">
        <v>130</v>
      </c>
      <c r="F301" s="103" t="s">
        <v>131</v>
      </c>
      <c r="G301" s="106">
        <v>82868</v>
      </c>
      <c r="H301" s="107">
        <v>82868</v>
      </c>
      <c r="I301" s="132">
        <f t="shared" si="4"/>
        <v>100</v>
      </c>
    </row>
    <row r="302" spans="1:9" s="38" customFormat="1" ht="25.5" outlineLevel="2">
      <c r="A302" s="148">
        <v>293</v>
      </c>
      <c r="B302" s="44" t="s">
        <v>293</v>
      </c>
      <c r="C302" s="103" t="s">
        <v>835</v>
      </c>
      <c r="D302" s="103" t="s">
        <v>23</v>
      </c>
      <c r="E302" s="103" t="s">
        <v>533</v>
      </c>
      <c r="F302" s="103" t="s">
        <v>131</v>
      </c>
      <c r="G302" s="106">
        <v>23802</v>
      </c>
      <c r="H302" s="107">
        <v>23802</v>
      </c>
      <c r="I302" s="132">
        <f t="shared" si="4"/>
        <v>100</v>
      </c>
    </row>
    <row r="303" spans="1:9" ht="12.75" outlineLevel="3">
      <c r="A303" s="148">
        <v>294</v>
      </c>
      <c r="B303" s="44" t="s">
        <v>230</v>
      </c>
      <c r="C303" s="103" t="s">
        <v>835</v>
      </c>
      <c r="D303" s="103" t="s">
        <v>23</v>
      </c>
      <c r="E303" s="103" t="s">
        <v>533</v>
      </c>
      <c r="F303" s="103" t="s">
        <v>192</v>
      </c>
      <c r="G303" s="106">
        <v>23802</v>
      </c>
      <c r="H303" s="107">
        <v>23802</v>
      </c>
      <c r="I303" s="132">
        <f t="shared" si="4"/>
        <v>100</v>
      </c>
    </row>
    <row r="304" spans="1:9" ht="12.75" outlineLevel="1">
      <c r="A304" s="148">
        <v>295</v>
      </c>
      <c r="B304" s="44" t="s">
        <v>295</v>
      </c>
      <c r="C304" s="103" t="s">
        <v>835</v>
      </c>
      <c r="D304" s="103" t="s">
        <v>23</v>
      </c>
      <c r="E304" s="103" t="s">
        <v>519</v>
      </c>
      <c r="F304" s="103" t="s">
        <v>131</v>
      </c>
      <c r="G304" s="106">
        <v>59066</v>
      </c>
      <c r="H304" s="107">
        <v>59066</v>
      </c>
      <c r="I304" s="132">
        <f t="shared" si="4"/>
        <v>100</v>
      </c>
    </row>
    <row r="305" spans="1:9" ht="12.75" outlineLevel="2">
      <c r="A305" s="148">
        <v>296</v>
      </c>
      <c r="B305" s="44" t="s">
        <v>231</v>
      </c>
      <c r="C305" s="103" t="s">
        <v>835</v>
      </c>
      <c r="D305" s="103" t="s">
        <v>23</v>
      </c>
      <c r="E305" s="103" t="s">
        <v>519</v>
      </c>
      <c r="F305" s="103" t="s">
        <v>822</v>
      </c>
      <c r="G305" s="106">
        <v>59066</v>
      </c>
      <c r="H305" s="107">
        <v>59066</v>
      </c>
      <c r="I305" s="132">
        <f t="shared" si="4"/>
        <v>100</v>
      </c>
    </row>
    <row r="306" spans="1:9" ht="12.75" outlineLevel="1">
      <c r="A306" s="148">
        <v>297</v>
      </c>
      <c r="B306" s="116" t="s">
        <v>236</v>
      </c>
      <c r="C306" s="103" t="s">
        <v>835</v>
      </c>
      <c r="D306" s="103" t="s">
        <v>136</v>
      </c>
      <c r="E306" s="103" t="s">
        <v>130</v>
      </c>
      <c r="F306" s="103" t="s">
        <v>131</v>
      </c>
      <c r="G306" s="106">
        <v>645861.58</v>
      </c>
      <c r="H306" s="107">
        <v>604913.88</v>
      </c>
      <c r="I306" s="132">
        <f t="shared" si="4"/>
        <v>93.65998825940383</v>
      </c>
    </row>
    <row r="307" spans="1:9" ht="12.75" customHeight="1" outlineLevel="2">
      <c r="A307" s="148">
        <v>298</v>
      </c>
      <c r="B307" s="116" t="s">
        <v>360</v>
      </c>
      <c r="C307" s="103" t="s">
        <v>835</v>
      </c>
      <c r="D307" s="103" t="s">
        <v>825</v>
      </c>
      <c r="E307" s="103" t="s">
        <v>130</v>
      </c>
      <c r="F307" s="103" t="s">
        <v>131</v>
      </c>
      <c r="G307" s="106">
        <v>645861.58</v>
      </c>
      <c r="H307" s="107">
        <v>604913.88</v>
      </c>
      <c r="I307" s="132">
        <f t="shared" si="4"/>
        <v>93.65998825940383</v>
      </c>
    </row>
    <row r="308" spans="1:9" ht="81" customHeight="1" outlineLevel="3">
      <c r="A308" s="148">
        <v>299</v>
      </c>
      <c r="B308" s="44" t="s">
        <v>281</v>
      </c>
      <c r="C308" s="103" t="s">
        <v>835</v>
      </c>
      <c r="D308" s="103" t="s">
        <v>825</v>
      </c>
      <c r="E308" s="103" t="s">
        <v>534</v>
      </c>
      <c r="F308" s="103" t="s">
        <v>131</v>
      </c>
      <c r="G308" s="106">
        <v>35599.58</v>
      </c>
      <c r="H308" s="107">
        <v>35599.58</v>
      </c>
      <c r="I308" s="132">
        <f t="shared" si="4"/>
        <v>100</v>
      </c>
    </row>
    <row r="309" spans="1:9" ht="12.75" outlineLevel="2">
      <c r="A309" s="148">
        <v>300</v>
      </c>
      <c r="B309" s="44" t="s">
        <v>231</v>
      </c>
      <c r="C309" s="103" t="s">
        <v>835</v>
      </c>
      <c r="D309" s="103" t="s">
        <v>825</v>
      </c>
      <c r="E309" s="103" t="s">
        <v>534</v>
      </c>
      <c r="F309" s="103" t="s">
        <v>822</v>
      </c>
      <c r="G309" s="106">
        <v>35599.58</v>
      </c>
      <c r="H309" s="107">
        <v>35599.58</v>
      </c>
      <c r="I309" s="132">
        <f t="shared" si="4"/>
        <v>100</v>
      </c>
    </row>
    <row r="310" spans="1:9" ht="12.75" outlineLevel="3">
      <c r="A310" s="148">
        <v>301</v>
      </c>
      <c r="B310" s="44" t="s">
        <v>361</v>
      </c>
      <c r="C310" s="103" t="s">
        <v>835</v>
      </c>
      <c r="D310" s="103" t="s">
        <v>825</v>
      </c>
      <c r="E310" s="103" t="s">
        <v>826</v>
      </c>
      <c r="F310" s="103" t="s">
        <v>131</v>
      </c>
      <c r="G310" s="106">
        <v>290000</v>
      </c>
      <c r="H310" s="107">
        <v>276428.91</v>
      </c>
      <c r="I310" s="132">
        <f t="shared" si="4"/>
        <v>95.32031379310344</v>
      </c>
    </row>
    <row r="311" spans="1:9" ht="12.75" outlineLevel="1">
      <c r="A311" s="148">
        <v>302</v>
      </c>
      <c r="B311" s="44" t="s">
        <v>231</v>
      </c>
      <c r="C311" s="103" t="s">
        <v>835</v>
      </c>
      <c r="D311" s="103" t="s">
        <v>825</v>
      </c>
      <c r="E311" s="103" t="s">
        <v>826</v>
      </c>
      <c r="F311" s="103" t="s">
        <v>822</v>
      </c>
      <c r="G311" s="106">
        <v>290000</v>
      </c>
      <c r="H311" s="107">
        <v>276428.91</v>
      </c>
      <c r="I311" s="132">
        <f t="shared" si="4"/>
        <v>95.32031379310344</v>
      </c>
    </row>
    <row r="312" spans="1:9" ht="12.75" outlineLevel="2">
      <c r="A312" s="148">
        <v>303</v>
      </c>
      <c r="B312" s="44" t="s">
        <v>362</v>
      </c>
      <c r="C312" s="103" t="s">
        <v>835</v>
      </c>
      <c r="D312" s="103" t="s">
        <v>825</v>
      </c>
      <c r="E312" s="103" t="s">
        <v>827</v>
      </c>
      <c r="F312" s="103" t="s">
        <v>131</v>
      </c>
      <c r="G312" s="106">
        <v>213342</v>
      </c>
      <c r="H312" s="107">
        <v>213342</v>
      </c>
      <c r="I312" s="132">
        <f t="shared" si="4"/>
        <v>100</v>
      </c>
    </row>
    <row r="313" spans="1:9" ht="12.75" outlineLevel="3">
      <c r="A313" s="148">
        <v>304</v>
      </c>
      <c r="B313" s="44" t="s">
        <v>231</v>
      </c>
      <c r="C313" s="103" t="s">
        <v>835</v>
      </c>
      <c r="D313" s="103" t="s">
        <v>825</v>
      </c>
      <c r="E313" s="103" t="s">
        <v>827</v>
      </c>
      <c r="F313" s="103" t="s">
        <v>822</v>
      </c>
      <c r="G313" s="106">
        <v>213342</v>
      </c>
      <c r="H313" s="107">
        <v>213342</v>
      </c>
      <c r="I313" s="132">
        <f t="shared" si="4"/>
        <v>100</v>
      </c>
    </row>
    <row r="314" spans="1:9" ht="12.75" outlineLevel="1">
      <c r="A314" s="148">
        <v>305</v>
      </c>
      <c r="B314" s="44" t="s">
        <v>363</v>
      </c>
      <c r="C314" s="103" t="s">
        <v>835</v>
      </c>
      <c r="D314" s="103" t="s">
        <v>825</v>
      </c>
      <c r="E314" s="103" t="s">
        <v>141</v>
      </c>
      <c r="F314" s="103" t="s">
        <v>131</v>
      </c>
      <c r="G314" s="106">
        <v>20000</v>
      </c>
      <c r="H314" s="107">
        <v>20000</v>
      </c>
      <c r="I314" s="132">
        <f t="shared" si="4"/>
        <v>100</v>
      </c>
    </row>
    <row r="315" spans="1:9" s="38" customFormat="1" ht="14.25" outlineLevel="2">
      <c r="A315" s="148">
        <v>306</v>
      </c>
      <c r="B315" s="44" t="s">
        <v>231</v>
      </c>
      <c r="C315" s="103" t="s">
        <v>835</v>
      </c>
      <c r="D315" s="103" t="s">
        <v>825</v>
      </c>
      <c r="E315" s="103" t="s">
        <v>141</v>
      </c>
      <c r="F315" s="103" t="s">
        <v>822</v>
      </c>
      <c r="G315" s="106">
        <v>20000</v>
      </c>
      <c r="H315" s="107">
        <v>20000</v>
      </c>
      <c r="I315" s="132">
        <f t="shared" si="4"/>
        <v>100</v>
      </c>
    </row>
    <row r="316" spans="1:9" ht="27" customHeight="1" outlineLevel="3">
      <c r="A316" s="148">
        <v>307</v>
      </c>
      <c r="B316" s="44" t="s">
        <v>365</v>
      </c>
      <c r="C316" s="103" t="s">
        <v>835</v>
      </c>
      <c r="D316" s="103" t="s">
        <v>825</v>
      </c>
      <c r="E316" s="103" t="s">
        <v>828</v>
      </c>
      <c r="F316" s="103" t="s">
        <v>131</v>
      </c>
      <c r="G316" s="106">
        <v>86920</v>
      </c>
      <c r="H316" s="107">
        <v>59543.39</v>
      </c>
      <c r="I316" s="132">
        <f t="shared" si="4"/>
        <v>68.5036700414174</v>
      </c>
    </row>
    <row r="317" spans="1:9" s="37" customFormat="1" ht="12.75" outlineLevel="1">
      <c r="A317" s="148">
        <v>308</v>
      </c>
      <c r="B317" s="44" t="s">
        <v>231</v>
      </c>
      <c r="C317" s="103" t="s">
        <v>835</v>
      </c>
      <c r="D317" s="103" t="s">
        <v>825</v>
      </c>
      <c r="E317" s="103" t="s">
        <v>828</v>
      </c>
      <c r="F317" s="103" t="s">
        <v>822</v>
      </c>
      <c r="G317" s="106">
        <v>86920</v>
      </c>
      <c r="H317" s="107">
        <v>59543.39</v>
      </c>
      <c r="I317" s="132">
        <f t="shared" si="4"/>
        <v>68.5036700414174</v>
      </c>
    </row>
    <row r="318" spans="1:9" ht="12.75" outlineLevel="2">
      <c r="A318" s="148">
        <v>309</v>
      </c>
      <c r="B318" s="116" t="s">
        <v>240</v>
      </c>
      <c r="C318" s="103" t="s">
        <v>835</v>
      </c>
      <c r="D318" s="103" t="s">
        <v>140</v>
      </c>
      <c r="E318" s="103" t="s">
        <v>130</v>
      </c>
      <c r="F318" s="103" t="s">
        <v>131</v>
      </c>
      <c r="G318" s="106">
        <v>60000</v>
      </c>
      <c r="H318" s="107">
        <v>60000</v>
      </c>
      <c r="I318" s="132">
        <f t="shared" si="4"/>
        <v>100</v>
      </c>
    </row>
    <row r="319" spans="1:9" ht="12.75" outlineLevel="3">
      <c r="A319" s="148">
        <v>310</v>
      </c>
      <c r="B319" s="116" t="s">
        <v>78</v>
      </c>
      <c r="C319" s="103" t="s">
        <v>835</v>
      </c>
      <c r="D319" s="103" t="s">
        <v>847</v>
      </c>
      <c r="E319" s="103" t="s">
        <v>130</v>
      </c>
      <c r="F319" s="103" t="s">
        <v>131</v>
      </c>
      <c r="G319" s="106">
        <v>60000</v>
      </c>
      <c r="H319" s="107">
        <v>60000</v>
      </c>
      <c r="I319" s="132">
        <f t="shared" si="4"/>
        <v>100</v>
      </c>
    </row>
    <row r="320" spans="1:9" ht="12.75" outlineLevel="1">
      <c r="A320" s="148">
        <v>311</v>
      </c>
      <c r="B320" s="44" t="s">
        <v>291</v>
      </c>
      <c r="C320" s="103" t="s">
        <v>835</v>
      </c>
      <c r="D320" s="103" t="s">
        <v>847</v>
      </c>
      <c r="E320" s="103" t="s">
        <v>22</v>
      </c>
      <c r="F320" s="103" t="s">
        <v>131</v>
      </c>
      <c r="G320" s="106">
        <v>60000</v>
      </c>
      <c r="H320" s="107">
        <v>60000</v>
      </c>
      <c r="I320" s="132">
        <f t="shared" si="4"/>
        <v>100</v>
      </c>
    </row>
    <row r="321" spans="1:9" ht="12.75" outlineLevel="2">
      <c r="A321" s="148">
        <v>312</v>
      </c>
      <c r="B321" s="44" t="s">
        <v>292</v>
      </c>
      <c r="C321" s="103" t="s">
        <v>835</v>
      </c>
      <c r="D321" s="103" t="s">
        <v>847</v>
      </c>
      <c r="E321" s="103" t="s">
        <v>22</v>
      </c>
      <c r="F321" s="103" t="s">
        <v>119</v>
      </c>
      <c r="G321" s="106">
        <v>60000</v>
      </c>
      <c r="H321" s="107">
        <v>60000</v>
      </c>
      <c r="I321" s="132">
        <f t="shared" si="4"/>
        <v>100</v>
      </c>
    </row>
    <row r="322" spans="1:9" ht="25.5" outlineLevel="3">
      <c r="A322" s="148">
        <v>313</v>
      </c>
      <c r="B322" s="116" t="s">
        <v>164</v>
      </c>
      <c r="C322" s="103" t="s">
        <v>836</v>
      </c>
      <c r="D322" s="103" t="s">
        <v>819</v>
      </c>
      <c r="E322" s="103" t="s">
        <v>130</v>
      </c>
      <c r="F322" s="103" t="s">
        <v>131</v>
      </c>
      <c r="G322" s="106">
        <v>1288776.32</v>
      </c>
      <c r="H322" s="107">
        <v>1237550.55</v>
      </c>
      <c r="I322" s="132">
        <f t="shared" si="4"/>
        <v>96.02523966300063</v>
      </c>
    </row>
    <row r="323" spans="1:9" ht="12.75" outlineLevel="2">
      <c r="A323" s="148">
        <v>314</v>
      </c>
      <c r="B323" s="116" t="s">
        <v>258</v>
      </c>
      <c r="C323" s="103" t="s">
        <v>836</v>
      </c>
      <c r="D323" s="103" t="s">
        <v>391</v>
      </c>
      <c r="E323" s="103" t="s">
        <v>130</v>
      </c>
      <c r="F323" s="103" t="s">
        <v>131</v>
      </c>
      <c r="G323" s="106">
        <v>1137031.03</v>
      </c>
      <c r="H323" s="107">
        <v>1092576.2</v>
      </c>
      <c r="I323" s="132">
        <f t="shared" si="4"/>
        <v>96.09027116876484</v>
      </c>
    </row>
    <row r="324" spans="1:9" ht="53.25" customHeight="1" outlineLevel="3">
      <c r="A324" s="148">
        <v>315</v>
      </c>
      <c r="B324" s="116" t="s">
        <v>267</v>
      </c>
      <c r="C324" s="103" t="s">
        <v>836</v>
      </c>
      <c r="D324" s="103" t="s">
        <v>820</v>
      </c>
      <c r="E324" s="103" t="s">
        <v>130</v>
      </c>
      <c r="F324" s="103" t="s">
        <v>131</v>
      </c>
      <c r="G324" s="106">
        <v>1084020.03</v>
      </c>
      <c r="H324" s="107">
        <v>1041565.2</v>
      </c>
      <c r="I324" s="132">
        <f t="shared" si="4"/>
        <v>96.08357513467716</v>
      </c>
    </row>
    <row r="325" spans="1:9" ht="12.75" outlineLevel="2">
      <c r="A325" s="148">
        <v>316</v>
      </c>
      <c r="B325" s="44" t="s">
        <v>279</v>
      </c>
      <c r="C325" s="103" t="s">
        <v>836</v>
      </c>
      <c r="D325" s="103" t="s">
        <v>820</v>
      </c>
      <c r="E325" s="103" t="s">
        <v>821</v>
      </c>
      <c r="F325" s="103" t="s">
        <v>131</v>
      </c>
      <c r="G325" s="106">
        <v>936062</v>
      </c>
      <c r="H325" s="107">
        <v>893607.17</v>
      </c>
      <c r="I325" s="132">
        <f t="shared" si="4"/>
        <v>95.46452799066729</v>
      </c>
    </row>
    <row r="326" spans="1:9" ht="12.75" outlineLevel="3">
      <c r="A326" s="148">
        <v>317</v>
      </c>
      <c r="B326" s="44" t="s">
        <v>231</v>
      </c>
      <c r="C326" s="103" t="s">
        <v>836</v>
      </c>
      <c r="D326" s="103" t="s">
        <v>820</v>
      </c>
      <c r="E326" s="103" t="s">
        <v>821</v>
      </c>
      <c r="F326" s="103" t="s">
        <v>822</v>
      </c>
      <c r="G326" s="106">
        <v>936062</v>
      </c>
      <c r="H326" s="107">
        <v>893607.17</v>
      </c>
      <c r="I326" s="132">
        <f t="shared" si="4"/>
        <v>95.46452799066729</v>
      </c>
    </row>
    <row r="327" spans="1:9" ht="75" customHeight="1" outlineLevel="1">
      <c r="A327" s="148">
        <v>318</v>
      </c>
      <c r="B327" s="44" t="s">
        <v>281</v>
      </c>
      <c r="C327" s="103" t="s">
        <v>836</v>
      </c>
      <c r="D327" s="103" t="s">
        <v>820</v>
      </c>
      <c r="E327" s="103" t="s">
        <v>534</v>
      </c>
      <c r="F327" s="103" t="s">
        <v>131</v>
      </c>
      <c r="G327" s="106">
        <v>147958.03</v>
      </c>
      <c r="H327" s="107">
        <v>147958.03</v>
      </c>
      <c r="I327" s="132">
        <f t="shared" si="4"/>
        <v>100</v>
      </c>
    </row>
    <row r="328" spans="1:9" ht="12.75" outlineLevel="2">
      <c r="A328" s="148">
        <v>319</v>
      </c>
      <c r="B328" s="44" t="s">
        <v>231</v>
      </c>
      <c r="C328" s="103" t="s">
        <v>836</v>
      </c>
      <c r="D328" s="103" t="s">
        <v>820</v>
      </c>
      <c r="E328" s="103" t="s">
        <v>534</v>
      </c>
      <c r="F328" s="103" t="s">
        <v>822</v>
      </c>
      <c r="G328" s="106">
        <v>147958.03</v>
      </c>
      <c r="H328" s="107">
        <v>147958.03</v>
      </c>
      <c r="I328" s="132">
        <f t="shared" si="4"/>
        <v>100</v>
      </c>
    </row>
    <row r="329" spans="1:9" ht="12.75" outlineLevel="3">
      <c r="A329" s="148">
        <v>320</v>
      </c>
      <c r="B329" s="116" t="s">
        <v>259</v>
      </c>
      <c r="C329" s="103" t="s">
        <v>836</v>
      </c>
      <c r="D329" s="103" t="s">
        <v>23</v>
      </c>
      <c r="E329" s="103" t="s">
        <v>130</v>
      </c>
      <c r="F329" s="103" t="s">
        <v>131</v>
      </c>
      <c r="G329" s="106">
        <v>53011</v>
      </c>
      <c r="H329" s="107">
        <v>51011</v>
      </c>
      <c r="I329" s="132">
        <f t="shared" si="4"/>
        <v>96.22719812869028</v>
      </c>
    </row>
    <row r="330" spans="1:9" ht="25.5" outlineLevel="2">
      <c r="A330" s="148">
        <v>321</v>
      </c>
      <c r="B330" s="44" t="s">
        <v>293</v>
      </c>
      <c r="C330" s="103" t="s">
        <v>836</v>
      </c>
      <c r="D330" s="103" t="s">
        <v>23</v>
      </c>
      <c r="E330" s="103" t="s">
        <v>533</v>
      </c>
      <c r="F330" s="103" t="s">
        <v>131</v>
      </c>
      <c r="G330" s="106">
        <v>2111</v>
      </c>
      <c r="H330" s="107">
        <v>2111</v>
      </c>
      <c r="I330" s="132">
        <f t="shared" si="4"/>
        <v>100</v>
      </c>
    </row>
    <row r="331" spans="1:9" ht="12.75" outlineLevel="3">
      <c r="A331" s="148">
        <v>322</v>
      </c>
      <c r="B331" s="44" t="s">
        <v>230</v>
      </c>
      <c r="C331" s="103" t="s">
        <v>836</v>
      </c>
      <c r="D331" s="103" t="s">
        <v>23</v>
      </c>
      <c r="E331" s="103" t="s">
        <v>533</v>
      </c>
      <c r="F331" s="103" t="s">
        <v>192</v>
      </c>
      <c r="G331" s="106">
        <v>2111</v>
      </c>
      <c r="H331" s="107">
        <v>2111</v>
      </c>
      <c r="I331" s="132">
        <f aca="true" t="shared" si="5" ref="I331:I394">H331/G331*100</f>
        <v>100</v>
      </c>
    </row>
    <row r="332" spans="1:9" s="38" customFormat="1" ht="14.25" outlineLevel="2">
      <c r="A332" s="148">
        <v>323</v>
      </c>
      <c r="B332" s="44" t="s">
        <v>295</v>
      </c>
      <c r="C332" s="103" t="s">
        <v>836</v>
      </c>
      <c r="D332" s="103" t="s">
        <v>23</v>
      </c>
      <c r="E332" s="103" t="s">
        <v>519</v>
      </c>
      <c r="F332" s="103" t="s">
        <v>131</v>
      </c>
      <c r="G332" s="106">
        <v>50900</v>
      </c>
      <c r="H332" s="107">
        <v>48900</v>
      </c>
      <c r="I332" s="132">
        <f t="shared" si="5"/>
        <v>96.07072691552064</v>
      </c>
    </row>
    <row r="333" spans="1:9" ht="12.75" outlineLevel="3">
      <c r="A333" s="148">
        <v>324</v>
      </c>
      <c r="B333" s="44" t="s">
        <v>231</v>
      </c>
      <c r="C333" s="103" t="s">
        <v>836</v>
      </c>
      <c r="D333" s="103" t="s">
        <v>23</v>
      </c>
      <c r="E333" s="103" t="s">
        <v>519</v>
      </c>
      <c r="F333" s="103" t="s">
        <v>822</v>
      </c>
      <c r="G333" s="106">
        <v>50900</v>
      </c>
      <c r="H333" s="107">
        <v>48900</v>
      </c>
      <c r="I333" s="132">
        <f t="shared" si="5"/>
        <v>96.07072691552064</v>
      </c>
    </row>
    <row r="334" spans="1:9" s="37" customFormat="1" ht="12.75" outlineLevel="3">
      <c r="A334" s="148">
        <v>325</v>
      </c>
      <c r="B334" s="116" t="s">
        <v>236</v>
      </c>
      <c r="C334" s="103" t="s">
        <v>836</v>
      </c>
      <c r="D334" s="103" t="s">
        <v>136</v>
      </c>
      <c r="E334" s="103" t="s">
        <v>130</v>
      </c>
      <c r="F334" s="103" t="s">
        <v>131</v>
      </c>
      <c r="G334" s="106">
        <v>151745.29</v>
      </c>
      <c r="H334" s="107">
        <v>144974.35</v>
      </c>
      <c r="I334" s="132">
        <f t="shared" si="5"/>
        <v>95.53795705949094</v>
      </c>
    </row>
    <row r="335" spans="1:9" ht="12.75" outlineLevel="2">
      <c r="A335" s="148">
        <v>326</v>
      </c>
      <c r="B335" s="116" t="s">
        <v>360</v>
      </c>
      <c r="C335" s="103" t="s">
        <v>836</v>
      </c>
      <c r="D335" s="103" t="s">
        <v>825</v>
      </c>
      <c r="E335" s="103" t="s">
        <v>130</v>
      </c>
      <c r="F335" s="103" t="s">
        <v>131</v>
      </c>
      <c r="G335" s="106">
        <v>151745.29</v>
      </c>
      <c r="H335" s="107">
        <v>144974.35</v>
      </c>
      <c r="I335" s="132">
        <f t="shared" si="5"/>
        <v>95.53795705949094</v>
      </c>
    </row>
    <row r="336" spans="1:9" ht="78" customHeight="1" outlineLevel="3">
      <c r="A336" s="148">
        <v>327</v>
      </c>
      <c r="B336" s="44" t="s">
        <v>281</v>
      </c>
      <c r="C336" s="103" t="s">
        <v>836</v>
      </c>
      <c r="D336" s="103" t="s">
        <v>825</v>
      </c>
      <c r="E336" s="103" t="s">
        <v>534</v>
      </c>
      <c r="F336" s="103" t="s">
        <v>131</v>
      </c>
      <c r="G336" s="106">
        <v>7745.29</v>
      </c>
      <c r="H336" s="107">
        <v>7745.29</v>
      </c>
      <c r="I336" s="132">
        <f t="shared" si="5"/>
        <v>100</v>
      </c>
    </row>
    <row r="337" spans="1:9" ht="12.75" outlineLevel="1">
      <c r="A337" s="148">
        <v>328</v>
      </c>
      <c r="B337" s="44" t="s">
        <v>231</v>
      </c>
      <c r="C337" s="103" t="s">
        <v>836</v>
      </c>
      <c r="D337" s="103" t="s">
        <v>825</v>
      </c>
      <c r="E337" s="103" t="s">
        <v>534</v>
      </c>
      <c r="F337" s="103" t="s">
        <v>822</v>
      </c>
      <c r="G337" s="106">
        <v>7745.29</v>
      </c>
      <c r="H337" s="107">
        <v>7745.29</v>
      </c>
      <c r="I337" s="132">
        <f t="shared" si="5"/>
        <v>100</v>
      </c>
    </row>
    <row r="338" spans="1:9" ht="12.75" outlineLevel="2">
      <c r="A338" s="148">
        <v>329</v>
      </c>
      <c r="B338" s="44" t="s">
        <v>361</v>
      </c>
      <c r="C338" s="103" t="s">
        <v>836</v>
      </c>
      <c r="D338" s="103" t="s">
        <v>825</v>
      </c>
      <c r="E338" s="103" t="s">
        <v>826</v>
      </c>
      <c r="F338" s="103" t="s">
        <v>131</v>
      </c>
      <c r="G338" s="106">
        <v>60000</v>
      </c>
      <c r="H338" s="107">
        <v>56029.06</v>
      </c>
      <c r="I338" s="132">
        <f t="shared" si="5"/>
        <v>93.38176666666666</v>
      </c>
    </row>
    <row r="339" spans="1:9" ht="12.75" outlineLevel="3">
      <c r="A339" s="148">
        <v>330</v>
      </c>
      <c r="B339" s="44" t="s">
        <v>231</v>
      </c>
      <c r="C339" s="103" t="s">
        <v>836</v>
      </c>
      <c r="D339" s="103" t="s">
        <v>825</v>
      </c>
      <c r="E339" s="103" t="s">
        <v>826</v>
      </c>
      <c r="F339" s="103" t="s">
        <v>822</v>
      </c>
      <c r="G339" s="106">
        <v>60000</v>
      </c>
      <c r="H339" s="107">
        <v>56029.06</v>
      </c>
      <c r="I339" s="132">
        <f t="shared" si="5"/>
        <v>93.38176666666666</v>
      </c>
    </row>
    <row r="340" spans="1:9" ht="14.25" customHeight="1" outlineLevel="2">
      <c r="A340" s="148">
        <v>331</v>
      </c>
      <c r="B340" s="44" t="s">
        <v>362</v>
      </c>
      <c r="C340" s="103" t="s">
        <v>836</v>
      </c>
      <c r="D340" s="103" t="s">
        <v>825</v>
      </c>
      <c r="E340" s="103" t="s">
        <v>827</v>
      </c>
      <c r="F340" s="103" t="s">
        <v>131</v>
      </c>
      <c r="G340" s="106">
        <v>78000</v>
      </c>
      <c r="H340" s="107">
        <v>78000</v>
      </c>
      <c r="I340" s="132">
        <f t="shared" si="5"/>
        <v>100</v>
      </c>
    </row>
    <row r="341" spans="1:9" ht="12.75" outlineLevel="3">
      <c r="A341" s="148">
        <v>332</v>
      </c>
      <c r="B341" s="44" t="s">
        <v>231</v>
      </c>
      <c r="C341" s="103" t="s">
        <v>836</v>
      </c>
      <c r="D341" s="103" t="s">
        <v>825</v>
      </c>
      <c r="E341" s="103" t="s">
        <v>827</v>
      </c>
      <c r="F341" s="103" t="s">
        <v>822</v>
      </c>
      <c r="G341" s="106">
        <v>78000</v>
      </c>
      <c r="H341" s="107">
        <v>78000</v>
      </c>
      <c r="I341" s="132">
        <f t="shared" si="5"/>
        <v>100</v>
      </c>
    </row>
    <row r="342" spans="1:9" ht="12.75" outlineLevel="2">
      <c r="A342" s="148">
        <v>333</v>
      </c>
      <c r="B342" s="44" t="s">
        <v>364</v>
      </c>
      <c r="C342" s="103" t="s">
        <v>836</v>
      </c>
      <c r="D342" s="103" t="s">
        <v>825</v>
      </c>
      <c r="E342" s="103" t="s">
        <v>142</v>
      </c>
      <c r="F342" s="103" t="s">
        <v>131</v>
      </c>
      <c r="G342" s="106">
        <v>6000</v>
      </c>
      <c r="H342" s="107">
        <v>3200</v>
      </c>
      <c r="I342" s="132">
        <f t="shared" si="5"/>
        <v>53.333333333333336</v>
      </c>
    </row>
    <row r="343" spans="1:9" ht="12.75" outlineLevel="3">
      <c r="A343" s="148">
        <v>334</v>
      </c>
      <c r="B343" s="44" t="s">
        <v>231</v>
      </c>
      <c r="C343" s="103" t="s">
        <v>836</v>
      </c>
      <c r="D343" s="103" t="s">
        <v>825</v>
      </c>
      <c r="E343" s="103" t="s">
        <v>142</v>
      </c>
      <c r="F343" s="103" t="s">
        <v>822</v>
      </c>
      <c r="G343" s="106">
        <v>6000</v>
      </c>
      <c r="H343" s="107">
        <v>3200</v>
      </c>
      <c r="I343" s="132">
        <f t="shared" si="5"/>
        <v>53.333333333333336</v>
      </c>
    </row>
    <row r="344" spans="1:9" ht="25.5" outlineLevel="1">
      <c r="A344" s="148">
        <v>335</v>
      </c>
      <c r="B344" s="116" t="s">
        <v>165</v>
      </c>
      <c r="C344" s="103" t="s">
        <v>837</v>
      </c>
      <c r="D344" s="103" t="s">
        <v>819</v>
      </c>
      <c r="E344" s="103" t="s">
        <v>130</v>
      </c>
      <c r="F344" s="103" t="s">
        <v>131</v>
      </c>
      <c r="G344" s="106">
        <v>758739.31</v>
      </c>
      <c r="H344" s="107">
        <v>758512.54</v>
      </c>
      <c r="I344" s="132">
        <f t="shared" si="5"/>
        <v>99.97011226425055</v>
      </c>
    </row>
    <row r="345" spans="1:9" s="38" customFormat="1" ht="14.25" outlineLevel="2">
      <c r="A345" s="148">
        <v>336</v>
      </c>
      <c r="B345" s="116" t="s">
        <v>258</v>
      </c>
      <c r="C345" s="103" t="s">
        <v>837</v>
      </c>
      <c r="D345" s="103" t="s">
        <v>391</v>
      </c>
      <c r="E345" s="103" t="s">
        <v>130</v>
      </c>
      <c r="F345" s="103" t="s">
        <v>131</v>
      </c>
      <c r="G345" s="106">
        <v>574781.6</v>
      </c>
      <c r="H345" s="107">
        <v>574554.83</v>
      </c>
      <c r="I345" s="132">
        <f t="shared" si="5"/>
        <v>99.9605467537583</v>
      </c>
    </row>
    <row r="346" spans="1:9" ht="52.5" customHeight="1" outlineLevel="3">
      <c r="A346" s="148">
        <v>337</v>
      </c>
      <c r="B346" s="116" t="s">
        <v>267</v>
      </c>
      <c r="C346" s="103" t="s">
        <v>837</v>
      </c>
      <c r="D346" s="103" t="s">
        <v>820</v>
      </c>
      <c r="E346" s="103" t="s">
        <v>130</v>
      </c>
      <c r="F346" s="103" t="s">
        <v>131</v>
      </c>
      <c r="G346" s="106">
        <v>572781.6</v>
      </c>
      <c r="H346" s="107">
        <v>572554.83</v>
      </c>
      <c r="I346" s="132">
        <f t="shared" si="5"/>
        <v>99.96040899358498</v>
      </c>
    </row>
    <row r="347" spans="1:9" ht="12.75" outlineLevel="1">
      <c r="A347" s="148">
        <v>338</v>
      </c>
      <c r="B347" s="44" t="s">
        <v>279</v>
      </c>
      <c r="C347" s="103" t="s">
        <v>837</v>
      </c>
      <c r="D347" s="103" t="s">
        <v>820</v>
      </c>
      <c r="E347" s="103" t="s">
        <v>821</v>
      </c>
      <c r="F347" s="103" t="s">
        <v>131</v>
      </c>
      <c r="G347" s="106">
        <v>569249.49</v>
      </c>
      <c r="H347" s="107">
        <v>569022.72</v>
      </c>
      <c r="I347" s="132">
        <f t="shared" si="5"/>
        <v>99.96016333716872</v>
      </c>
    </row>
    <row r="348" spans="1:9" ht="12.75" outlineLevel="2">
      <c r="A348" s="148">
        <v>339</v>
      </c>
      <c r="B348" s="44" t="s">
        <v>231</v>
      </c>
      <c r="C348" s="103" t="s">
        <v>837</v>
      </c>
      <c r="D348" s="103" t="s">
        <v>820</v>
      </c>
      <c r="E348" s="103" t="s">
        <v>821</v>
      </c>
      <c r="F348" s="103" t="s">
        <v>822</v>
      </c>
      <c r="G348" s="106">
        <v>569249.49</v>
      </c>
      <c r="H348" s="107">
        <v>569022.72</v>
      </c>
      <c r="I348" s="132">
        <f t="shared" si="5"/>
        <v>99.96016333716872</v>
      </c>
    </row>
    <row r="349" spans="1:9" ht="78.75" customHeight="1" outlineLevel="3">
      <c r="A349" s="148">
        <v>340</v>
      </c>
      <c r="B349" s="44" t="s">
        <v>281</v>
      </c>
      <c r="C349" s="103" t="s">
        <v>837</v>
      </c>
      <c r="D349" s="103" t="s">
        <v>820</v>
      </c>
      <c r="E349" s="103" t="s">
        <v>534</v>
      </c>
      <c r="F349" s="103" t="s">
        <v>131</v>
      </c>
      <c r="G349" s="106">
        <v>3532.11</v>
      </c>
      <c r="H349" s="107">
        <v>3532.11</v>
      </c>
      <c r="I349" s="132">
        <f t="shared" si="5"/>
        <v>100</v>
      </c>
    </row>
    <row r="350" spans="1:9" ht="12.75" outlineLevel="1">
      <c r="A350" s="148">
        <v>341</v>
      </c>
      <c r="B350" s="44" t="s">
        <v>231</v>
      </c>
      <c r="C350" s="103" t="s">
        <v>837</v>
      </c>
      <c r="D350" s="103" t="s">
        <v>820</v>
      </c>
      <c r="E350" s="103" t="s">
        <v>534</v>
      </c>
      <c r="F350" s="103" t="s">
        <v>822</v>
      </c>
      <c r="G350" s="106">
        <v>3532.11</v>
      </c>
      <c r="H350" s="107">
        <v>3532.11</v>
      </c>
      <c r="I350" s="132">
        <f t="shared" si="5"/>
        <v>100</v>
      </c>
    </row>
    <row r="351" spans="1:9" ht="12.75" outlineLevel="2">
      <c r="A351" s="148">
        <v>342</v>
      </c>
      <c r="B351" s="116" t="s">
        <v>259</v>
      </c>
      <c r="C351" s="103" t="s">
        <v>837</v>
      </c>
      <c r="D351" s="103" t="s">
        <v>23</v>
      </c>
      <c r="E351" s="103" t="s">
        <v>130</v>
      </c>
      <c r="F351" s="103" t="s">
        <v>131</v>
      </c>
      <c r="G351" s="106">
        <v>2000</v>
      </c>
      <c r="H351" s="107">
        <v>2000</v>
      </c>
      <c r="I351" s="132">
        <f t="shared" si="5"/>
        <v>100</v>
      </c>
    </row>
    <row r="352" spans="1:9" ht="12.75" outlineLevel="3">
      <c r="A352" s="148">
        <v>343</v>
      </c>
      <c r="B352" s="44" t="s">
        <v>295</v>
      </c>
      <c r="C352" s="103" t="s">
        <v>837</v>
      </c>
      <c r="D352" s="103" t="s">
        <v>23</v>
      </c>
      <c r="E352" s="103" t="s">
        <v>519</v>
      </c>
      <c r="F352" s="103" t="s">
        <v>131</v>
      </c>
      <c r="G352" s="106">
        <v>2000</v>
      </c>
      <c r="H352" s="107">
        <v>2000</v>
      </c>
      <c r="I352" s="132">
        <f t="shared" si="5"/>
        <v>100</v>
      </c>
    </row>
    <row r="353" spans="1:9" ht="12.75" outlineLevel="1">
      <c r="A353" s="148">
        <v>344</v>
      </c>
      <c r="B353" s="44" t="s">
        <v>231</v>
      </c>
      <c r="C353" s="103" t="s">
        <v>837</v>
      </c>
      <c r="D353" s="103" t="s">
        <v>23</v>
      </c>
      <c r="E353" s="103" t="s">
        <v>519</v>
      </c>
      <c r="F353" s="103" t="s">
        <v>822</v>
      </c>
      <c r="G353" s="106">
        <v>2000</v>
      </c>
      <c r="H353" s="107">
        <v>2000</v>
      </c>
      <c r="I353" s="132">
        <f t="shared" si="5"/>
        <v>100</v>
      </c>
    </row>
    <row r="354" spans="1:9" ht="12.75" outlineLevel="3">
      <c r="A354" s="148">
        <v>345</v>
      </c>
      <c r="B354" s="116" t="s">
        <v>236</v>
      </c>
      <c r="C354" s="103" t="s">
        <v>837</v>
      </c>
      <c r="D354" s="103" t="s">
        <v>136</v>
      </c>
      <c r="E354" s="103" t="s">
        <v>130</v>
      </c>
      <c r="F354" s="103" t="s">
        <v>131</v>
      </c>
      <c r="G354" s="106">
        <v>148957.71</v>
      </c>
      <c r="H354" s="107">
        <v>148957.71</v>
      </c>
      <c r="I354" s="132">
        <f t="shared" si="5"/>
        <v>100</v>
      </c>
    </row>
    <row r="355" spans="1:9" ht="12.75" outlineLevel="1">
      <c r="A355" s="148">
        <v>346</v>
      </c>
      <c r="B355" s="116" t="s">
        <v>360</v>
      </c>
      <c r="C355" s="103" t="s">
        <v>837</v>
      </c>
      <c r="D355" s="103" t="s">
        <v>825</v>
      </c>
      <c r="E355" s="103" t="s">
        <v>130</v>
      </c>
      <c r="F355" s="103" t="s">
        <v>131</v>
      </c>
      <c r="G355" s="106">
        <v>148957.71</v>
      </c>
      <c r="H355" s="107">
        <v>148957.71</v>
      </c>
      <c r="I355" s="132">
        <f t="shared" si="5"/>
        <v>100</v>
      </c>
    </row>
    <row r="356" spans="1:9" s="38" customFormat="1" ht="77.25" customHeight="1" outlineLevel="2">
      <c r="A356" s="148">
        <v>347</v>
      </c>
      <c r="B356" s="44" t="s">
        <v>281</v>
      </c>
      <c r="C356" s="103" t="s">
        <v>837</v>
      </c>
      <c r="D356" s="103" t="s">
        <v>825</v>
      </c>
      <c r="E356" s="103" t="s">
        <v>534</v>
      </c>
      <c r="F356" s="103" t="s">
        <v>131</v>
      </c>
      <c r="G356" s="106">
        <v>19757.2</v>
      </c>
      <c r="H356" s="107">
        <v>19757.2</v>
      </c>
      <c r="I356" s="132">
        <f t="shared" si="5"/>
        <v>100</v>
      </c>
    </row>
    <row r="357" spans="1:9" ht="12.75" outlineLevel="3">
      <c r="A357" s="148">
        <v>348</v>
      </c>
      <c r="B357" s="44" t="s">
        <v>231</v>
      </c>
      <c r="C357" s="103" t="s">
        <v>837</v>
      </c>
      <c r="D357" s="103" t="s">
        <v>825</v>
      </c>
      <c r="E357" s="103" t="s">
        <v>534</v>
      </c>
      <c r="F357" s="103" t="s">
        <v>822</v>
      </c>
      <c r="G357" s="106">
        <v>19757.2</v>
      </c>
      <c r="H357" s="107">
        <v>19757.2</v>
      </c>
      <c r="I357" s="132">
        <f t="shared" si="5"/>
        <v>100</v>
      </c>
    </row>
    <row r="358" spans="1:9" ht="12.75" outlineLevel="2">
      <c r="A358" s="148">
        <v>349</v>
      </c>
      <c r="B358" s="44" t="s">
        <v>361</v>
      </c>
      <c r="C358" s="103" t="s">
        <v>837</v>
      </c>
      <c r="D358" s="103" t="s">
        <v>825</v>
      </c>
      <c r="E358" s="103" t="s">
        <v>826</v>
      </c>
      <c r="F358" s="103" t="s">
        <v>131</v>
      </c>
      <c r="G358" s="106">
        <v>47000</v>
      </c>
      <c r="H358" s="107">
        <v>47000</v>
      </c>
      <c r="I358" s="132">
        <f t="shared" si="5"/>
        <v>100</v>
      </c>
    </row>
    <row r="359" spans="1:9" ht="12.75" outlineLevel="3">
      <c r="A359" s="148">
        <v>350</v>
      </c>
      <c r="B359" s="44" t="s">
        <v>231</v>
      </c>
      <c r="C359" s="103" t="s">
        <v>837</v>
      </c>
      <c r="D359" s="103" t="s">
        <v>825</v>
      </c>
      <c r="E359" s="103" t="s">
        <v>826</v>
      </c>
      <c r="F359" s="103" t="s">
        <v>822</v>
      </c>
      <c r="G359" s="106">
        <v>47000</v>
      </c>
      <c r="H359" s="107">
        <v>47000</v>
      </c>
      <c r="I359" s="132">
        <f t="shared" si="5"/>
        <v>100</v>
      </c>
    </row>
    <row r="360" spans="1:9" ht="12.75" outlineLevel="1">
      <c r="A360" s="148">
        <v>351</v>
      </c>
      <c r="B360" s="44" t="s">
        <v>362</v>
      </c>
      <c r="C360" s="103" t="s">
        <v>837</v>
      </c>
      <c r="D360" s="103" t="s">
        <v>825</v>
      </c>
      <c r="E360" s="103" t="s">
        <v>827</v>
      </c>
      <c r="F360" s="103" t="s">
        <v>131</v>
      </c>
      <c r="G360" s="106">
        <v>77389.71</v>
      </c>
      <c r="H360" s="107">
        <v>77389.71</v>
      </c>
      <c r="I360" s="132">
        <f t="shared" si="5"/>
        <v>100</v>
      </c>
    </row>
    <row r="361" spans="1:9" ht="12.75" outlineLevel="2">
      <c r="A361" s="148">
        <v>352</v>
      </c>
      <c r="B361" s="44" t="s">
        <v>231</v>
      </c>
      <c r="C361" s="103" t="s">
        <v>837</v>
      </c>
      <c r="D361" s="103" t="s">
        <v>825</v>
      </c>
      <c r="E361" s="103" t="s">
        <v>827</v>
      </c>
      <c r="F361" s="103" t="s">
        <v>822</v>
      </c>
      <c r="G361" s="106">
        <v>77389.71</v>
      </c>
      <c r="H361" s="107">
        <v>77389.71</v>
      </c>
      <c r="I361" s="132">
        <f t="shared" si="5"/>
        <v>100</v>
      </c>
    </row>
    <row r="362" spans="1:9" ht="17.25" customHeight="1" outlineLevel="2">
      <c r="A362" s="148">
        <v>353</v>
      </c>
      <c r="B362" s="44" t="s">
        <v>364</v>
      </c>
      <c r="C362" s="103" t="s">
        <v>837</v>
      </c>
      <c r="D362" s="103" t="s">
        <v>825</v>
      </c>
      <c r="E362" s="103" t="s">
        <v>142</v>
      </c>
      <c r="F362" s="103" t="s">
        <v>131</v>
      </c>
      <c r="G362" s="106">
        <v>1610.8</v>
      </c>
      <c r="H362" s="107">
        <v>1610.8</v>
      </c>
      <c r="I362" s="132">
        <f t="shared" si="5"/>
        <v>100</v>
      </c>
    </row>
    <row r="363" spans="1:9" ht="12.75" outlineLevel="3">
      <c r="A363" s="148">
        <v>354</v>
      </c>
      <c r="B363" s="44" t="s">
        <v>231</v>
      </c>
      <c r="C363" s="103" t="s">
        <v>837</v>
      </c>
      <c r="D363" s="103" t="s">
        <v>825</v>
      </c>
      <c r="E363" s="103" t="s">
        <v>142</v>
      </c>
      <c r="F363" s="103" t="s">
        <v>822</v>
      </c>
      <c r="G363" s="106">
        <v>1610.8</v>
      </c>
      <c r="H363" s="107">
        <v>1610.8</v>
      </c>
      <c r="I363" s="132">
        <f t="shared" si="5"/>
        <v>100</v>
      </c>
    </row>
    <row r="364" spans="1:9" ht="28.5" customHeight="1">
      <c r="A364" s="148">
        <v>355</v>
      </c>
      <c r="B364" s="44" t="s">
        <v>365</v>
      </c>
      <c r="C364" s="103" t="s">
        <v>837</v>
      </c>
      <c r="D364" s="103" t="s">
        <v>825</v>
      </c>
      <c r="E364" s="103" t="s">
        <v>828</v>
      </c>
      <c r="F364" s="103" t="s">
        <v>131</v>
      </c>
      <c r="G364" s="106">
        <v>3200</v>
      </c>
      <c r="H364" s="107">
        <v>3200</v>
      </c>
      <c r="I364" s="132">
        <f t="shared" si="5"/>
        <v>100</v>
      </c>
    </row>
    <row r="365" spans="1:9" ht="12.75" outlineLevel="1">
      <c r="A365" s="148">
        <v>356</v>
      </c>
      <c r="B365" s="44" t="s">
        <v>231</v>
      </c>
      <c r="C365" s="103" t="s">
        <v>837</v>
      </c>
      <c r="D365" s="103" t="s">
        <v>825</v>
      </c>
      <c r="E365" s="103" t="s">
        <v>828</v>
      </c>
      <c r="F365" s="103" t="s">
        <v>822</v>
      </c>
      <c r="G365" s="106">
        <v>3200</v>
      </c>
      <c r="H365" s="107">
        <v>3200</v>
      </c>
      <c r="I365" s="132">
        <f t="shared" si="5"/>
        <v>100</v>
      </c>
    </row>
    <row r="366" spans="1:9" ht="12.75" outlineLevel="2">
      <c r="A366" s="148">
        <v>357</v>
      </c>
      <c r="B366" s="116" t="s">
        <v>240</v>
      </c>
      <c r="C366" s="103" t="s">
        <v>837</v>
      </c>
      <c r="D366" s="103" t="s">
        <v>140</v>
      </c>
      <c r="E366" s="103" t="s">
        <v>130</v>
      </c>
      <c r="F366" s="103" t="s">
        <v>131</v>
      </c>
      <c r="G366" s="106">
        <v>35000</v>
      </c>
      <c r="H366" s="107">
        <v>35000</v>
      </c>
      <c r="I366" s="132">
        <f t="shared" si="5"/>
        <v>100</v>
      </c>
    </row>
    <row r="367" spans="1:9" ht="12.75" outlineLevel="3">
      <c r="A367" s="148">
        <v>358</v>
      </c>
      <c r="B367" s="116" t="s">
        <v>78</v>
      </c>
      <c r="C367" s="103" t="s">
        <v>837</v>
      </c>
      <c r="D367" s="103" t="s">
        <v>847</v>
      </c>
      <c r="E367" s="103" t="s">
        <v>130</v>
      </c>
      <c r="F367" s="103" t="s">
        <v>131</v>
      </c>
      <c r="G367" s="106">
        <v>35000</v>
      </c>
      <c r="H367" s="107">
        <v>35000</v>
      </c>
      <c r="I367" s="132">
        <f t="shared" si="5"/>
        <v>100</v>
      </c>
    </row>
    <row r="368" spans="1:9" ht="12.75" outlineLevel="2">
      <c r="A368" s="148">
        <v>359</v>
      </c>
      <c r="B368" s="44" t="s">
        <v>291</v>
      </c>
      <c r="C368" s="103" t="s">
        <v>837</v>
      </c>
      <c r="D368" s="103" t="s">
        <v>847</v>
      </c>
      <c r="E368" s="103" t="s">
        <v>22</v>
      </c>
      <c r="F368" s="103" t="s">
        <v>131</v>
      </c>
      <c r="G368" s="106">
        <v>35000</v>
      </c>
      <c r="H368" s="107">
        <v>35000</v>
      </c>
      <c r="I368" s="132">
        <f t="shared" si="5"/>
        <v>100</v>
      </c>
    </row>
    <row r="369" spans="1:9" ht="12.75" outlineLevel="3">
      <c r="A369" s="148">
        <v>360</v>
      </c>
      <c r="B369" s="44" t="s">
        <v>292</v>
      </c>
      <c r="C369" s="103" t="s">
        <v>837</v>
      </c>
      <c r="D369" s="103" t="s">
        <v>847</v>
      </c>
      <c r="E369" s="103" t="s">
        <v>22</v>
      </c>
      <c r="F369" s="103" t="s">
        <v>119</v>
      </c>
      <c r="G369" s="106">
        <v>35000</v>
      </c>
      <c r="H369" s="107">
        <v>35000</v>
      </c>
      <c r="I369" s="132">
        <f t="shared" si="5"/>
        <v>100</v>
      </c>
    </row>
    <row r="370" spans="1:9" s="37" customFormat="1" ht="25.5" outlineLevel="1">
      <c r="A370" s="148">
        <v>361</v>
      </c>
      <c r="B370" s="116" t="s">
        <v>166</v>
      </c>
      <c r="C370" s="103" t="s">
        <v>838</v>
      </c>
      <c r="D370" s="103" t="s">
        <v>819</v>
      </c>
      <c r="E370" s="103" t="s">
        <v>130</v>
      </c>
      <c r="F370" s="103" t="s">
        <v>131</v>
      </c>
      <c r="G370" s="106">
        <v>1058714.34</v>
      </c>
      <c r="H370" s="107">
        <v>1048412.83</v>
      </c>
      <c r="I370" s="132">
        <f t="shared" si="5"/>
        <v>99.02697926997001</v>
      </c>
    </row>
    <row r="371" spans="1:9" ht="12.75" outlineLevel="2">
      <c r="A371" s="148">
        <v>362</v>
      </c>
      <c r="B371" s="116" t="s">
        <v>258</v>
      </c>
      <c r="C371" s="103" t="s">
        <v>838</v>
      </c>
      <c r="D371" s="103" t="s">
        <v>391</v>
      </c>
      <c r="E371" s="103" t="s">
        <v>130</v>
      </c>
      <c r="F371" s="103" t="s">
        <v>131</v>
      </c>
      <c r="G371" s="106">
        <v>805800.53</v>
      </c>
      <c r="H371" s="107">
        <v>795499.02</v>
      </c>
      <c r="I371" s="132">
        <f t="shared" si="5"/>
        <v>98.72158063733217</v>
      </c>
    </row>
    <row r="372" spans="1:9" ht="51" outlineLevel="3">
      <c r="A372" s="148">
        <v>363</v>
      </c>
      <c r="B372" s="116" t="s">
        <v>267</v>
      </c>
      <c r="C372" s="103" t="s">
        <v>838</v>
      </c>
      <c r="D372" s="103" t="s">
        <v>820</v>
      </c>
      <c r="E372" s="103" t="s">
        <v>130</v>
      </c>
      <c r="F372" s="103" t="s">
        <v>131</v>
      </c>
      <c r="G372" s="106">
        <v>793800.53</v>
      </c>
      <c r="H372" s="107">
        <v>783499.02</v>
      </c>
      <c r="I372" s="132">
        <f t="shared" si="5"/>
        <v>98.70225458277282</v>
      </c>
    </row>
    <row r="373" spans="1:9" ht="15.75" customHeight="1" outlineLevel="2">
      <c r="A373" s="148">
        <v>364</v>
      </c>
      <c r="B373" s="44" t="s">
        <v>279</v>
      </c>
      <c r="C373" s="103" t="s">
        <v>838</v>
      </c>
      <c r="D373" s="103" t="s">
        <v>820</v>
      </c>
      <c r="E373" s="103" t="s">
        <v>821</v>
      </c>
      <c r="F373" s="103" t="s">
        <v>131</v>
      </c>
      <c r="G373" s="106">
        <v>776379.75</v>
      </c>
      <c r="H373" s="107">
        <v>766078.24</v>
      </c>
      <c r="I373" s="132">
        <f t="shared" si="5"/>
        <v>98.67313515067852</v>
      </c>
    </row>
    <row r="374" spans="1:9" ht="12.75" outlineLevel="3">
      <c r="A374" s="148">
        <v>365</v>
      </c>
      <c r="B374" s="44" t="s">
        <v>231</v>
      </c>
      <c r="C374" s="103" t="s">
        <v>838</v>
      </c>
      <c r="D374" s="103" t="s">
        <v>820</v>
      </c>
      <c r="E374" s="103" t="s">
        <v>821</v>
      </c>
      <c r="F374" s="103" t="s">
        <v>822</v>
      </c>
      <c r="G374" s="106">
        <v>776379.75</v>
      </c>
      <c r="H374" s="107">
        <v>766078.24</v>
      </c>
      <c r="I374" s="132">
        <f t="shared" si="5"/>
        <v>98.67313515067852</v>
      </c>
    </row>
    <row r="375" spans="1:9" ht="75" customHeight="1" outlineLevel="2">
      <c r="A375" s="148">
        <v>366</v>
      </c>
      <c r="B375" s="44" t="s">
        <v>281</v>
      </c>
      <c r="C375" s="103" t="s">
        <v>838</v>
      </c>
      <c r="D375" s="103" t="s">
        <v>820</v>
      </c>
      <c r="E375" s="103" t="s">
        <v>534</v>
      </c>
      <c r="F375" s="103" t="s">
        <v>131</v>
      </c>
      <c r="G375" s="106">
        <v>17420.78</v>
      </c>
      <c r="H375" s="107">
        <v>17420.78</v>
      </c>
      <c r="I375" s="132">
        <f t="shared" si="5"/>
        <v>100</v>
      </c>
    </row>
    <row r="376" spans="1:9" ht="15.75" customHeight="1" outlineLevel="3">
      <c r="A376" s="148">
        <v>367</v>
      </c>
      <c r="B376" s="44" t="s">
        <v>231</v>
      </c>
      <c r="C376" s="103" t="s">
        <v>838</v>
      </c>
      <c r="D376" s="103" t="s">
        <v>820</v>
      </c>
      <c r="E376" s="103" t="s">
        <v>534</v>
      </c>
      <c r="F376" s="103" t="s">
        <v>822</v>
      </c>
      <c r="G376" s="106">
        <v>17420.78</v>
      </c>
      <c r="H376" s="107">
        <v>17420.78</v>
      </c>
      <c r="I376" s="132">
        <f t="shared" si="5"/>
        <v>100</v>
      </c>
    </row>
    <row r="377" spans="1:9" ht="12.75" outlineLevel="1">
      <c r="A377" s="148">
        <v>368</v>
      </c>
      <c r="B377" s="116" t="s">
        <v>259</v>
      </c>
      <c r="C377" s="103" t="s">
        <v>838</v>
      </c>
      <c r="D377" s="103" t="s">
        <v>23</v>
      </c>
      <c r="E377" s="103" t="s">
        <v>130</v>
      </c>
      <c r="F377" s="103" t="s">
        <v>131</v>
      </c>
      <c r="G377" s="106">
        <v>12000</v>
      </c>
      <c r="H377" s="107">
        <v>12000</v>
      </c>
      <c r="I377" s="132">
        <f t="shared" si="5"/>
        <v>100</v>
      </c>
    </row>
    <row r="378" spans="1:9" ht="12.75" outlineLevel="2">
      <c r="A378" s="148">
        <v>369</v>
      </c>
      <c r="B378" s="44" t="s">
        <v>295</v>
      </c>
      <c r="C378" s="103" t="s">
        <v>838</v>
      </c>
      <c r="D378" s="103" t="s">
        <v>23</v>
      </c>
      <c r="E378" s="103" t="s">
        <v>519</v>
      </c>
      <c r="F378" s="103" t="s">
        <v>131</v>
      </c>
      <c r="G378" s="106">
        <v>2000</v>
      </c>
      <c r="H378" s="107">
        <v>2000</v>
      </c>
      <c r="I378" s="132">
        <f t="shared" si="5"/>
        <v>100</v>
      </c>
    </row>
    <row r="379" spans="1:9" ht="12.75" outlineLevel="3">
      <c r="A379" s="148">
        <v>370</v>
      </c>
      <c r="B379" s="44" t="s">
        <v>231</v>
      </c>
      <c r="C379" s="103" t="s">
        <v>838</v>
      </c>
      <c r="D379" s="103" t="s">
        <v>23</v>
      </c>
      <c r="E379" s="103" t="s">
        <v>519</v>
      </c>
      <c r="F379" s="103" t="s">
        <v>822</v>
      </c>
      <c r="G379" s="106">
        <v>2000</v>
      </c>
      <c r="H379" s="107">
        <v>2000</v>
      </c>
      <c r="I379" s="132">
        <f t="shared" si="5"/>
        <v>100</v>
      </c>
    </row>
    <row r="380" spans="1:9" ht="25.5" outlineLevel="1">
      <c r="A380" s="148">
        <v>371</v>
      </c>
      <c r="B380" s="44" t="s">
        <v>257</v>
      </c>
      <c r="C380" s="103" t="s">
        <v>838</v>
      </c>
      <c r="D380" s="103" t="s">
        <v>23</v>
      </c>
      <c r="E380" s="103" t="s">
        <v>190</v>
      </c>
      <c r="F380" s="103" t="s">
        <v>131</v>
      </c>
      <c r="G380" s="106">
        <v>10000</v>
      </c>
      <c r="H380" s="107">
        <v>10000</v>
      </c>
      <c r="I380" s="132">
        <f t="shared" si="5"/>
        <v>100</v>
      </c>
    </row>
    <row r="381" spans="1:9" ht="12.75" outlineLevel="2">
      <c r="A381" s="148">
        <v>372</v>
      </c>
      <c r="B381" s="44" t="s">
        <v>231</v>
      </c>
      <c r="C381" s="103" t="s">
        <v>838</v>
      </c>
      <c r="D381" s="103" t="s">
        <v>23</v>
      </c>
      <c r="E381" s="103" t="s">
        <v>190</v>
      </c>
      <c r="F381" s="103" t="s">
        <v>822</v>
      </c>
      <c r="G381" s="106">
        <v>10000</v>
      </c>
      <c r="H381" s="107">
        <v>10000</v>
      </c>
      <c r="I381" s="132">
        <f t="shared" si="5"/>
        <v>100</v>
      </c>
    </row>
    <row r="382" spans="1:9" ht="12.75" outlineLevel="3">
      <c r="A382" s="148">
        <v>373</v>
      </c>
      <c r="B382" s="116" t="s">
        <v>236</v>
      </c>
      <c r="C382" s="103" t="s">
        <v>838</v>
      </c>
      <c r="D382" s="103" t="s">
        <v>136</v>
      </c>
      <c r="E382" s="103" t="s">
        <v>130</v>
      </c>
      <c r="F382" s="103" t="s">
        <v>131</v>
      </c>
      <c r="G382" s="106">
        <v>182913.81</v>
      </c>
      <c r="H382" s="107">
        <v>182913.81</v>
      </c>
      <c r="I382" s="132">
        <f t="shared" si="5"/>
        <v>100</v>
      </c>
    </row>
    <row r="383" spans="1:9" ht="12.75">
      <c r="A383" s="148">
        <v>374</v>
      </c>
      <c r="B383" s="116" t="s">
        <v>360</v>
      </c>
      <c r="C383" s="103" t="s">
        <v>838</v>
      </c>
      <c r="D383" s="103" t="s">
        <v>825</v>
      </c>
      <c r="E383" s="103" t="s">
        <v>130</v>
      </c>
      <c r="F383" s="103" t="s">
        <v>131</v>
      </c>
      <c r="G383" s="106">
        <v>182913.81</v>
      </c>
      <c r="H383" s="107">
        <v>182913.81</v>
      </c>
      <c r="I383" s="132">
        <f t="shared" si="5"/>
        <v>100</v>
      </c>
    </row>
    <row r="384" spans="1:9" ht="75" customHeight="1" outlineLevel="1">
      <c r="A384" s="148">
        <v>375</v>
      </c>
      <c r="B384" s="44" t="s">
        <v>281</v>
      </c>
      <c r="C384" s="103" t="s">
        <v>838</v>
      </c>
      <c r="D384" s="103" t="s">
        <v>825</v>
      </c>
      <c r="E384" s="103" t="s">
        <v>534</v>
      </c>
      <c r="F384" s="103" t="s">
        <v>131</v>
      </c>
      <c r="G384" s="106">
        <v>10482.43</v>
      </c>
      <c r="H384" s="107">
        <v>10482.43</v>
      </c>
      <c r="I384" s="132">
        <f t="shared" si="5"/>
        <v>100</v>
      </c>
    </row>
    <row r="385" spans="1:9" ht="12.75" outlineLevel="2">
      <c r="A385" s="148">
        <v>376</v>
      </c>
      <c r="B385" s="44" t="s">
        <v>231</v>
      </c>
      <c r="C385" s="103" t="s">
        <v>838</v>
      </c>
      <c r="D385" s="103" t="s">
        <v>825</v>
      </c>
      <c r="E385" s="103" t="s">
        <v>534</v>
      </c>
      <c r="F385" s="103" t="s">
        <v>822</v>
      </c>
      <c r="G385" s="106">
        <v>10482.43</v>
      </c>
      <c r="H385" s="107">
        <v>10482.43</v>
      </c>
      <c r="I385" s="132">
        <f t="shared" si="5"/>
        <v>100</v>
      </c>
    </row>
    <row r="386" spans="1:9" ht="12.75" outlineLevel="3">
      <c r="A386" s="148">
        <v>377</v>
      </c>
      <c r="B386" s="44" t="s">
        <v>361</v>
      </c>
      <c r="C386" s="103" t="s">
        <v>838</v>
      </c>
      <c r="D386" s="103" t="s">
        <v>825</v>
      </c>
      <c r="E386" s="103" t="s">
        <v>826</v>
      </c>
      <c r="F386" s="103" t="s">
        <v>131</v>
      </c>
      <c r="G386" s="106">
        <v>105959.26</v>
      </c>
      <c r="H386" s="107">
        <v>105959.26</v>
      </c>
      <c r="I386" s="132">
        <f t="shared" si="5"/>
        <v>100</v>
      </c>
    </row>
    <row r="387" spans="1:9" s="37" customFormat="1" ht="12.75" outlineLevel="2">
      <c r="A387" s="148">
        <v>378</v>
      </c>
      <c r="B387" s="44" t="s">
        <v>231</v>
      </c>
      <c r="C387" s="103" t="s">
        <v>838</v>
      </c>
      <c r="D387" s="103" t="s">
        <v>825</v>
      </c>
      <c r="E387" s="103" t="s">
        <v>826</v>
      </c>
      <c r="F387" s="103" t="s">
        <v>822</v>
      </c>
      <c r="G387" s="106">
        <v>105959.26</v>
      </c>
      <c r="H387" s="107">
        <v>105959.26</v>
      </c>
      <c r="I387" s="132">
        <f t="shared" si="5"/>
        <v>100</v>
      </c>
    </row>
    <row r="388" spans="1:9" ht="12.75" outlineLevel="3">
      <c r="A388" s="148">
        <v>379</v>
      </c>
      <c r="B388" s="44" t="s">
        <v>362</v>
      </c>
      <c r="C388" s="103" t="s">
        <v>838</v>
      </c>
      <c r="D388" s="103" t="s">
        <v>825</v>
      </c>
      <c r="E388" s="103" t="s">
        <v>827</v>
      </c>
      <c r="F388" s="103" t="s">
        <v>131</v>
      </c>
      <c r="G388" s="106">
        <v>59722.12</v>
      </c>
      <c r="H388" s="107">
        <v>59722.12</v>
      </c>
      <c r="I388" s="132">
        <f t="shared" si="5"/>
        <v>100</v>
      </c>
    </row>
    <row r="389" spans="1:9" ht="12.75" outlineLevel="1">
      <c r="A389" s="148">
        <v>380</v>
      </c>
      <c r="B389" s="44" t="s">
        <v>231</v>
      </c>
      <c r="C389" s="103" t="s">
        <v>838</v>
      </c>
      <c r="D389" s="103" t="s">
        <v>825</v>
      </c>
      <c r="E389" s="103" t="s">
        <v>827</v>
      </c>
      <c r="F389" s="103" t="s">
        <v>822</v>
      </c>
      <c r="G389" s="106">
        <v>59722.12</v>
      </c>
      <c r="H389" s="107">
        <v>59722.12</v>
      </c>
      <c r="I389" s="132">
        <f t="shared" si="5"/>
        <v>100</v>
      </c>
    </row>
    <row r="390" spans="1:9" ht="27" customHeight="1" outlineLevel="2">
      <c r="A390" s="148">
        <v>381</v>
      </c>
      <c r="B390" s="44" t="s">
        <v>365</v>
      </c>
      <c r="C390" s="103" t="s">
        <v>838</v>
      </c>
      <c r="D390" s="103" t="s">
        <v>825</v>
      </c>
      <c r="E390" s="103" t="s">
        <v>828</v>
      </c>
      <c r="F390" s="103" t="s">
        <v>131</v>
      </c>
      <c r="G390" s="106">
        <v>6750</v>
      </c>
      <c r="H390" s="107">
        <v>6750</v>
      </c>
      <c r="I390" s="132">
        <f t="shared" si="5"/>
        <v>100</v>
      </c>
    </row>
    <row r="391" spans="1:9" ht="12.75" outlineLevel="3">
      <c r="A391" s="148">
        <v>382</v>
      </c>
      <c r="B391" s="44" t="s">
        <v>231</v>
      </c>
      <c r="C391" s="103" t="s">
        <v>838</v>
      </c>
      <c r="D391" s="103" t="s">
        <v>825</v>
      </c>
      <c r="E391" s="103" t="s">
        <v>828</v>
      </c>
      <c r="F391" s="103" t="s">
        <v>822</v>
      </c>
      <c r="G391" s="106">
        <v>6750</v>
      </c>
      <c r="H391" s="107">
        <v>6750</v>
      </c>
      <c r="I391" s="132">
        <f t="shared" si="5"/>
        <v>100</v>
      </c>
    </row>
    <row r="392" spans="1:9" ht="12.75" outlineLevel="2">
      <c r="A392" s="148">
        <v>383</v>
      </c>
      <c r="B392" s="116" t="s">
        <v>240</v>
      </c>
      <c r="C392" s="103" t="s">
        <v>838</v>
      </c>
      <c r="D392" s="103" t="s">
        <v>140</v>
      </c>
      <c r="E392" s="103" t="s">
        <v>130</v>
      </c>
      <c r="F392" s="103" t="s">
        <v>131</v>
      </c>
      <c r="G392" s="106">
        <v>70000</v>
      </c>
      <c r="H392" s="107">
        <v>70000</v>
      </c>
      <c r="I392" s="132">
        <f t="shared" si="5"/>
        <v>100</v>
      </c>
    </row>
    <row r="393" spans="1:9" ht="12.75" outlineLevel="3">
      <c r="A393" s="148">
        <v>384</v>
      </c>
      <c r="B393" s="116" t="s">
        <v>78</v>
      </c>
      <c r="C393" s="103" t="s">
        <v>838</v>
      </c>
      <c r="D393" s="103" t="s">
        <v>847</v>
      </c>
      <c r="E393" s="103" t="s">
        <v>130</v>
      </c>
      <c r="F393" s="103" t="s">
        <v>131</v>
      </c>
      <c r="G393" s="106">
        <v>70000</v>
      </c>
      <c r="H393" s="107">
        <v>70000</v>
      </c>
      <c r="I393" s="132">
        <f t="shared" si="5"/>
        <v>100</v>
      </c>
    </row>
    <row r="394" spans="1:9" ht="12.75" outlineLevel="1">
      <c r="A394" s="148">
        <v>385</v>
      </c>
      <c r="B394" s="44" t="s">
        <v>291</v>
      </c>
      <c r="C394" s="103" t="s">
        <v>838</v>
      </c>
      <c r="D394" s="103" t="s">
        <v>847</v>
      </c>
      <c r="E394" s="103" t="s">
        <v>22</v>
      </c>
      <c r="F394" s="103" t="s">
        <v>131</v>
      </c>
      <c r="G394" s="106">
        <v>70000</v>
      </c>
      <c r="H394" s="107">
        <v>70000</v>
      </c>
      <c r="I394" s="132">
        <f t="shared" si="5"/>
        <v>100</v>
      </c>
    </row>
    <row r="395" spans="1:9" ht="12.75" outlineLevel="2">
      <c r="A395" s="148">
        <v>386</v>
      </c>
      <c r="B395" s="44" t="s">
        <v>292</v>
      </c>
      <c r="C395" s="103" t="s">
        <v>838</v>
      </c>
      <c r="D395" s="103" t="s">
        <v>847</v>
      </c>
      <c r="E395" s="103" t="s">
        <v>22</v>
      </c>
      <c r="F395" s="103" t="s">
        <v>119</v>
      </c>
      <c r="G395" s="106">
        <v>70000</v>
      </c>
      <c r="H395" s="107">
        <v>70000</v>
      </c>
      <c r="I395" s="132">
        <f aca="true" t="shared" si="6" ref="I395:I458">H395/G395*100</f>
        <v>100</v>
      </c>
    </row>
    <row r="396" spans="1:9" ht="25.5" outlineLevel="3">
      <c r="A396" s="148">
        <v>387</v>
      </c>
      <c r="B396" s="116" t="s">
        <v>167</v>
      </c>
      <c r="C396" s="103" t="s">
        <v>839</v>
      </c>
      <c r="D396" s="103" t="s">
        <v>819</v>
      </c>
      <c r="E396" s="103" t="s">
        <v>130</v>
      </c>
      <c r="F396" s="103" t="s">
        <v>131</v>
      </c>
      <c r="G396" s="106">
        <v>815157</v>
      </c>
      <c r="H396" s="107">
        <v>814800.84</v>
      </c>
      <c r="I396" s="132">
        <f t="shared" si="6"/>
        <v>99.95630780328206</v>
      </c>
    </row>
    <row r="397" spans="1:9" ht="12.75" outlineLevel="2">
      <c r="A397" s="148">
        <v>388</v>
      </c>
      <c r="B397" s="116" t="s">
        <v>258</v>
      </c>
      <c r="C397" s="103" t="s">
        <v>839</v>
      </c>
      <c r="D397" s="103" t="s">
        <v>391</v>
      </c>
      <c r="E397" s="103" t="s">
        <v>130</v>
      </c>
      <c r="F397" s="103" t="s">
        <v>131</v>
      </c>
      <c r="G397" s="106">
        <v>716824.65</v>
      </c>
      <c r="H397" s="107">
        <v>716468.49</v>
      </c>
      <c r="I397" s="132">
        <f t="shared" si="6"/>
        <v>99.95031420864223</v>
      </c>
    </row>
    <row r="398" spans="1:9" ht="51" outlineLevel="3">
      <c r="A398" s="148">
        <v>389</v>
      </c>
      <c r="B398" s="116" t="s">
        <v>267</v>
      </c>
      <c r="C398" s="103" t="s">
        <v>839</v>
      </c>
      <c r="D398" s="103" t="s">
        <v>820</v>
      </c>
      <c r="E398" s="103" t="s">
        <v>130</v>
      </c>
      <c r="F398" s="103" t="s">
        <v>131</v>
      </c>
      <c r="G398" s="106">
        <v>711452.65</v>
      </c>
      <c r="H398" s="107">
        <v>711096.49</v>
      </c>
      <c r="I398" s="132">
        <f t="shared" si="6"/>
        <v>99.94993904372976</v>
      </c>
    </row>
    <row r="399" spans="1:9" ht="12.75">
      <c r="A399" s="148">
        <v>390</v>
      </c>
      <c r="B399" s="44" t="s">
        <v>279</v>
      </c>
      <c r="C399" s="103" t="s">
        <v>839</v>
      </c>
      <c r="D399" s="103" t="s">
        <v>820</v>
      </c>
      <c r="E399" s="103" t="s">
        <v>821</v>
      </c>
      <c r="F399" s="103" t="s">
        <v>131</v>
      </c>
      <c r="G399" s="106">
        <v>711452.65</v>
      </c>
      <c r="H399" s="107">
        <v>711096.49</v>
      </c>
      <c r="I399" s="132">
        <f t="shared" si="6"/>
        <v>99.94993904372976</v>
      </c>
    </row>
    <row r="400" spans="1:9" ht="12" customHeight="1" outlineLevel="1">
      <c r="A400" s="148">
        <v>391</v>
      </c>
      <c r="B400" s="44" t="s">
        <v>231</v>
      </c>
      <c r="C400" s="103" t="s">
        <v>839</v>
      </c>
      <c r="D400" s="103" t="s">
        <v>820</v>
      </c>
      <c r="E400" s="103" t="s">
        <v>821</v>
      </c>
      <c r="F400" s="103" t="s">
        <v>822</v>
      </c>
      <c r="G400" s="106">
        <v>711452.65</v>
      </c>
      <c r="H400" s="107">
        <v>711096.49</v>
      </c>
      <c r="I400" s="132">
        <f t="shared" si="6"/>
        <v>99.94993904372976</v>
      </c>
    </row>
    <row r="401" spans="1:9" ht="12.75" outlineLevel="2">
      <c r="A401" s="148">
        <v>392</v>
      </c>
      <c r="B401" s="116" t="s">
        <v>259</v>
      </c>
      <c r="C401" s="103" t="s">
        <v>839</v>
      </c>
      <c r="D401" s="103" t="s">
        <v>23</v>
      </c>
      <c r="E401" s="103" t="s">
        <v>130</v>
      </c>
      <c r="F401" s="103" t="s">
        <v>131</v>
      </c>
      <c r="G401" s="106">
        <v>5372</v>
      </c>
      <c r="H401" s="107">
        <v>5372</v>
      </c>
      <c r="I401" s="132">
        <f t="shared" si="6"/>
        <v>100</v>
      </c>
    </row>
    <row r="402" spans="1:9" ht="25.5" outlineLevel="3">
      <c r="A402" s="148">
        <v>393</v>
      </c>
      <c r="B402" s="44" t="s">
        <v>293</v>
      </c>
      <c r="C402" s="103" t="s">
        <v>839</v>
      </c>
      <c r="D402" s="103" t="s">
        <v>23</v>
      </c>
      <c r="E402" s="103" t="s">
        <v>533</v>
      </c>
      <c r="F402" s="103" t="s">
        <v>131</v>
      </c>
      <c r="G402" s="106">
        <v>3372</v>
      </c>
      <c r="H402" s="107">
        <v>3372</v>
      </c>
      <c r="I402" s="132">
        <f t="shared" si="6"/>
        <v>100</v>
      </c>
    </row>
    <row r="403" spans="1:9" ht="12.75" outlineLevel="1">
      <c r="A403" s="148">
        <v>394</v>
      </c>
      <c r="B403" s="44" t="s">
        <v>230</v>
      </c>
      <c r="C403" s="103" t="s">
        <v>839</v>
      </c>
      <c r="D403" s="103" t="s">
        <v>23</v>
      </c>
      <c r="E403" s="103" t="s">
        <v>533</v>
      </c>
      <c r="F403" s="103" t="s">
        <v>192</v>
      </c>
      <c r="G403" s="106">
        <v>3372</v>
      </c>
      <c r="H403" s="107">
        <v>3372</v>
      </c>
      <c r="I403" s="132">
        <f t="shared" si="6"/>
        <v>100</v>
      </c>
    </row>
    <row r="404" spans="1:9" s="37" customFormat="1" ht="12.75" outlineLevel="2">
      <c r="A404" s="148">
        <v>395</v>
      </c>
      <c r="B404" s="44" t="s">
        <v>295</v>
      </c>
      <c r="C404" s="103" t="s">
        <v>839</v>
      </c>
      <c r="D404" s="103" t="s">
        <v>23</v>
      </c>
      <c r="E404" s="103" t="s">
        <v>519</v>
      </c>
      <c r="F404" s="103" t="s">
        <v>131</v>
      </c>
      <c r="G404" s="106">
        <v>2000</v>
      </c>
      <c r="H404" s="107">
        <v>2000</v>
      </c>
      <c r="I404" s="132">
        <f t="shared" si="6"/>
        <v>100</v>
      </c>
    </row>
    <row r="405" spans="1:9" ht="12.75" outlineLevel="3">
      <c r="A405" s="148">
        <v>396</v>
      </c>
      <c r="B405" s="44" t="s">
        <v>231</v>
      </c>
      <c r="C405" s="103" t="s">
        <v>839</v>
      </c>
      <c r="D405" s="103" t="s">
        <v>23</v>
      </c>
      <c r="E405" s="103" t="s">
        <v>519</v>
      </c>
      <c r="F405" s="103" t="s">
        <v>822</v>
      </c>
      <c r="G405" s="106">
        <v>2000</v>
      </c>
      <c r="H405" s="107">
        <v>2000</v>
      </c>
      <c r="I405" s="132">
        <f t="shared" si="6"/>
        <v>100</v>
      </c>
    </row>
    <row r="406" spans="1:9" ht="12.75" outlineLevel="3">
      <c r="A406" s="148">
        <v>397</v>
      </c>
      <c r="B406" s="116" t="s">
        <v>461</v>
      </c>
      <c r="C406" s="103" t="s">
        <v>839</v>
      </c>
      <c r="D406" s="103" t="s">
        <v>136</v>
      </c>
      <c r="E406" s="103" t="s">
        <v>130</v>
      </c>
      <c r="F406" s="103" t="s">
        <v>131</v>
      </c>
      <c r="G406" s="106">
        <v>98332.35</v>
      </c>
      <c r="H406" s="107">
        <v>98332.35</v>
      </c>
      <c r="I406" s="132">
        <f t="shared" si="6"/>
        <v>100</v>
      </c>
    </row>
    <row r="407" spans="1:9" ht="12.75" outlineLevel="2">
      <c r="A407" s="148">
        <v>398</v>
      </c>
      <c r="B407" s="116" t="s">
        <v>360</v>
      </c>
      <c r="C407" s="103" t="s">
        <v>839</v>
      </c>
      <c r="D407" s="103" t="s">
        <v>825</v>
      </c>
      <c r="E407" s="103" t="s">
        <v>130</v>
      </c>
      <c r="F407" s="103" t="s">
        <v>131</v>
      </c>
      <c r="G407" s="106">
        <v>98332.35</v>
      </c>
      <c r="H407" s="107">
        <v>98332.35</v>
      </c>
      <c r="I407" s="132">
        <f t="shared" si="6"/>
        <v>100</v>
      </c>
    </row>
    <row r="408" spans="1:9" ht="12.75" outlineLevel="3">
      <c r="A408" s="148">
        <v>399</v>
      </c>
      <c r="B408" s="44" t="s">
        <v>361</v>
      </c>
      <c r="C408" s="103" t="s">
        <v>839</v>
      </c>
      <c r="D408" s="103" t="s">
        <v>825</v>
      </c>
      <c r="E408" s="103" t="s">
        <v>826</v>
      </c>
      <c r="F408" s="103" t="s">
        <v>131</v>
      </c>
      <c r="G408" s="106">
        <v>54000</v>
      </c>
      <c r="H408" s="107">
        <v>54000</v>
      </c>
      <c r="I408" s="132">
        <f t="shared" si="6"/>
        <v>100</v>
      </c>
    </row>
    <row r="409" spans="1:9" ht="12.75" outlineLevel="2">
      <c r="A409" s="148">
        <v>400</v>
      </c>
      <c r="B409" s="44" t="s">
        <v>231</v>
      </c>
      <c r="C409" s="103" t="s">
        <v>839</v>
      </c>
      <c r="D409" s="103" t="s">
        <v>825</v>
      </c>
      <c r="E409" s="103" t="s">
        <v>826</v>
      </c>
      <c r="F409" s="103" t="s">
        <v>822</v>
      </c>
      <c r="G409" s="106">
        <v>54000</v>
      </c>
      <c r="H409" s="107">
        <v>54000</v>
      </c>
      <c r="I409" s="132">
        <f t="shared" si="6"/>
        <v>100</v>
      </c>
    </row>
    <row r="410" spans="1:9" ht="12.75" outlineLevel="3">
      <c r="A410" s="148">
        <v>401</v>
      </c>
      <c r="B410" s="44" t="s">
        <v>362</v>
      </c>
      <c r="C410" s="103" t="s">
        <v>839</v>
      </c>
      <c r="D410" s="103" t="s">
        <v>825</v>
      </c>
      <c r="E410" s="103" t="s">
        <v>827</v>
      </c>
      <c r="F410" s="103" t="s">
        <v>131</v>
      </c>
      <c r="G410" s="106">
        <v>44332.35</v>
      </c>
      <c r="H410" s="107">
        <v>44332.35</v>
      </c>
      <c r="I410" s="132">
        <f t="shared" si="6"/>
        <v>100</v>
      </c>
    </row>
    <row r="411" spans="1:9" ht="12.75">
      <c r="A411" s="148">
        <v>402</v>
      </c>
      <c r="B411" s="44" t="s">
        <v>231</v>
      </c>
      <c r="C411" s="103" t="s">
        <v>839</v>
      </c>
      <c r="D411" s="103" t="s">
        <v>825</v>
      </c>
      <c r="E411" s="103" t="s">
        <v>827</v>
      </c>
      <c r="F411" s="103" t="s">
        <v>822</v>
      </c>
      <c r="G411" s="106">
        <v>44332.35</v>
      </c>
      <c r="H411" s="107">
        <v>44332.35</v>
      </c>
      <c r="I411" s="132">
        <f t="shared" si="6"/>
        <v>100</v>
      </c>
    </row>
    <row r="412" spans="1:9" ht="15" customHeight="1">
      <c r="A412" s="148">
        <v>403</v>
      </c>
      <c r="B412" s="116" t="s">
        <v>168</v>
      </c>
      <c r="C412" s="103" t="s">
        <v>840</v>
      </c>
      <c r="D412" s="103" t="s">
        <v>819</v>
      </c>
      <c r="E412" s="103" t="s">
        <v>130</v>
      </c>
      <c r="F412" s="103" t="s">
        <v>131</v>
      </c>
      <c r="G412" s="106">
        <v>998280.96</v>
      </c>
      <c r="H412" s="107">
        <v>988868.46</v>
      </c>
      <c r="I412" s="132">
        <f t="shared" si="6"/>
        <v>99.0571291673238</v>
      </c>
    </row>
    <row r="413" spans="1:9" ht="12.75" customHeight="1">
      <c r="A413" s="148">
        <v>404</v>
      </c>
      <c r="B413" s="116" t="s">
        <v>258</v>
      </c>
      <c r="C413" s="103" t="s">
        <v>840</v>
      </c>
      <c r="D413" s="103" t="s">
        <v>391</v>
      </c>
      <c r="E413" s="103" t="s">
        <v>130</v>
      </c>
      <c r="F413" s="103" t="s">
        <v>131</v>
      </c>
      <c r="G413" s="106">
        <v>802756.48</v>
      </c>
      <c r="H413" s="107">
        <v>793343.98</v>
      </c>
      <c r="I413" s="132">
        <f t="shared" si="6"/>
        <v>98.82747754337655</v>
      </c>
    </row>
    <row r="414" spans="1:9" ht="51">
      <c r="A414" s="148">
        <v>405</v>
      </c>
      <c r="B414" s="116" t="s">
        <v>267</v>
      </c>
      <c r="C414" s="103" t="s">
        <v>840</v>
      </c>
      <c r="D414" s="103" t="s">
        <v>820</v>
      </c>
      <c r="E414" s="103" t="s">
        <v>130</v>
      </c>
      <c r="F414" s="103" t="s">
        <v>131</v>
      </c>
      <c r="G414" s="106">
        <v>789584.48</v>
      </c>
      <c r="H414" s="107">
        <v>780171.98</v>
      </c>
      <c r="I414" s="132">
        <f t="shared" si="6"/>
        <v>98.80791729847577</v>
      </c>
    </row>
    <row r="415" spans="1:9" ht="12.75">
      <c r="A415" s="148">
        <v>406</v>
      </c>
      <c r="B415" s="44" t="s">
        <v>279</v>
      </c>
      <c r="C415" s="103" t="s">
        <v>840</v>
      </c>
      <c r="D415" s="103" t="s">
        <v>820</v>
      </c>
      <c r="E415" s="103" t="s">
        <v>821</v>
      </c>
      <c r="F415" s="103" t="s">
        <v>131</v>
      </c>
      <c r="G415" s="106">
        <v>765895</v>
      </c>
      <c r="H415" s="107">
        <v>756482.5</v>
      </c>
      <c r="I415" s="132">
        <f t="shared" si="6"/>
        <v>98.77104563941532</v>
      </c>
    </row>
    <row r="416" spans="1:9" ht="12.75">
      <c r="A416" s="148">
        <v>407</v>
      </c>
      <c r="B416" s="44" t="s">
        <v>231</v>
      </c>
      <c r="C416" s="103" t="s">
        <v>840</v>
      </c>
      <c r="D416" s="103" t="s">
        <v>820</v>
      </c>
      <c r="E416" s="103" t="s">
        <v>821</v>
      </c>
      <c r="F416" s="103" t="s">
        <v>822</v>
      </c>
      <c r="G416" s="106">
        <v>765895</v>
      </c>
      <c r="H416" s="107">
        <v>756482.5</v>
      </c>
      <c r="I416" s="132">
        <f t="shared" si="6"/>
        <v>98.77104563941532</v>
      </c>
    </row>
    <row r="417" spans="1:9" ht="77.25" customHeight="1">
      <c r="A417" s="148">
        <v>408</v>
      </c>
      <c r="B417" s="44" t="s">
        <v>281</v>
      </c>
      <c r="C417" s="103" t="s">
        <v>840</v>
      </c>
      <c r="D417" s="103" t="s">
        <v>820</v>
      </c>
      <c r="E417" s="103" t="s">
        <v>534</v>
      </c>
      <c r="F417" s="103" t="s">
        <v>131</v>
      </c>
      <c r="G417" s="106">
        <v>23689.48</v>
      </c>
      <c r="H417" s="107">
        <v>23689.48</v>
      </c>
      <c r="I417" s="132">
        <f t="shared" si="6"/>
        <v>100</v>
      </c>
    </row>
    <row r="418" spans="1:9" ht="12.75">
      <c r="A418" s="148">
        <v>409</v>
      </c>
      <c r="B418" s="44" t="s">
        <v>231</v>
      </c>
      <c r="C418" s="103" t="s">
        <v>840</v>
      </c>
      <c r="D418" s="103" t="s">
        <v>820</v>
      </c>
      <c r="E418" s="103" t="s">
        <v>534</v>
      </c>
      <c r="F418" s="103" t="s">
        <v>822</v>
      </c>
      <c r="G418" s="106">
        <v>23689.48</v>
      </c>
      <c r="H418" s="107">
        <v>23689.48</v>
      </c>
      <c r="I418" s="132">
        <f t="shared" si="6"/>
        <v>100</v>
      </c>
    </row>
    <row r="419" spans="1:9" ht="12.75">
      <c r="A419" s="148">
        <v>410</v>
      </c>
      <c r="B419" s="116" t="s">
        <v>259</v>
      </c>
      <c r="C419" s="103" t="s">
        <v>840</v>
      </c>
      <c r="D419" s="103" t="s">
        <v>23</v>
      </c>
      <c r="E419" s="103" t="s">
        <v>130</v>
      </c>
      <c r="F419" s="103" t="s">
        <v>131</v>
      </c>
      <c r="G419" s="106">
        <v>13172</v>
      </c>
      <c r="H419" s="107">
        <v>13172</v>
      </c>
      <c r="I419" s="132">
        <f t="shared" si="6"/>
        <v>100</v>
      </c>
    </row>
    <row r="420" spans="1:9" ht="25.5">
      <c r="A420" s="148">
        <v>411</v>
      </c>
      <c r="B420" s="44" t="s">
        <v>293</v>
      </c>
      <c r="C420" s="103" t="s">
        <v>840</v>
      </c>
      <c r="D420" s="103" t="s">
        <v>23</v>
      </c>
      <c r="E420" s="103" t="s">
        <v>533</v>
      </c>
      <c r="F420" s="103" t="s">
        <v>131</v>
      </c>
      <c r="G420" s="106">
        <v>3372</v>
      </c>
      <c r="H420" s="107">
        <v>3372</v>
      </c>
      <c r="I420" s="132">
        <f t="shared" si="6"/>
        <v>100</v>
      </c>
    </row>
    <row r="421" spans="1:9" ht="12.75">
      <c r="A421" s="148">
        <v>412</v>
      </c>
      <c r="B421" s="44" t="s">
        <v>230</v>
      </c>
      <c r="C421" s="103" t="s">
        <v>840</v>
      </c>
      <c r="D421" s="103" t="s">
        <v>23</v>
      </c>
      <c r="E421" s="103" t="s">
        <v>533</v>
      </c>
      <c r="F421" s="103" t="s">
        <v>192</v>
      </c>
      <c r="G421" s="106">
        <v>3372</v>
      </c>
      <c r="H421" s="107">
        <v>3372</v>
      </c>
      <c r="I421" s="132">
        <f t="shared" si="6"/>
        <v>100</v>
      </c>
    </row>
    <row r="422" spans="1:9" ht="12.75">
      <c r="A422" s="148">
        <v>413</v>
      </c>
      <c r="B422" s="44" t="s">
        <v>295</v>
      </c>
      <c r="C422" s="103" t="s">
        <v>840</v>
      </c>
      <c r="D422" s="103" t="s">
        <v>23</v>
      </c>
      <c r="E422" s="103" t="s">
        <v>519</v>
      </c>
      <c r="F422" s="103" t="s">
        <v>131</v>
      </c>
      <c r="G422" s="106">
        <v>2000</v>
      </c>
      <c r="H422" s="107">
        <v>2000</v>
      </c>
      <c r="I422" s="132">
        <f t="shared" si="6"/>
        <v>100</v>
      </c>
    </row>
    <row r="423" spans="1:9" ht="12.75">
      <c r="A423" s="148">
        <v>414</v>
      </c>
      <c r="B423" s="44" t="s">
        <v>231</v>
      </c>
      <c r="C423" s="103" t="s">
        <v>840</v>
      </c>
      <c r="D423" s="103" t="s">
        <v>23</v>
      </c>
      <c r="E423" s="103" t="s">
        <v>519</v>
      </c>
      <c r="F423" s="103" t="s">
        <v>822</v>
      </c>
      <c r="G423" s="106">
        <v>2000</v>
      </c>
      <c r="H423" s="107">
        <v>2000</v>
      </c>
      <c r="I423" s="132">
        <f t="shared" si="6"/>
        <v>100</v>
      </c>
    </row>
    <row r="424" spans="1:9" ht="25.5">
      <c r="A424" s="148">
        <v>415</v>
      </c>
      <c r="B424" s="44" t="s">
        <v>257</v>
      </c>
      <c r="C424" s="103" t="s">
        <v>840</v>
      </c>
      <c r="D424" s="103" t="s">
        <v>23</v>
      </c>
      <c r="E424" s="103" t="s">
        <v>190</v>
      </c>
      <c r="F424" s="103" t="s">
        <v>131</v>
      </c>
      <c r="G424" s="106">
        <v>7800</v>
      </c>
      <c r="H424" s="107">
        <v>7800</v>
      </c>
      <c r="I424" s="132">
        <f t="shared" si="6"/>
        <v>100</v>
      </c>
    </row>
    <row r="425" spans="1:9" ht="12.75">
      <c r="A425" s="148">
        <v>416</v>
      </c>
      <c r="B425" s="44" t="s">
        <v>231</v>
      </c>
      <c r="C425" s="103" t="s">
        <v>840</v>
      </c>
      <c r="D425" s="103" t="s">
        <v>23</v>
      </c>
      <c r="E425" s="103" t="s">
        <v>190</v>
      </c>
      <c r="F425" s="103" t="s">
        <v>822</v>
      </c>
      <c r="G425" s="106">
        <v>7800</v>
      </c>
      <c r="H425" s="107">
        <v>7800</v>
      </c>
      <c r="I425" s="132">
        <f t="shared" si="6"/>
        <v>100</v>
      </c>
    </row>
    <row r="426" spans="1:9" ht="12.75">
      <c r="A426" s="148">
        <v>417</v>
      </c>
      <c r="B426" s="116" t="s">
        <v>236</v>
      </c>
      <c r="C426" s="103" t="s">
        <v>840</v>
      </c>
      <c r="D426" s="103" t="s">
        <v>136</v>
      </c>
      <c r="E426" s="103" t="s">
        <v>130</v>
      </c>
      <c r="F426" s="103" t="s">
        <v>131</v>
      </c>
      <c r="G426" s="106">
        <v>195524.48</v>
      </c>
      <c r="H426" s="107">
        <v>195524.48</v>
      </c>
      <c r="I426" s="132">
        <f t="shared" si="6"/>
        <v>100</v>
      </c>
    </row>
    <row r="427" spans="1:9" ht="12.75">
      <c r="A427" s="148">
        <v>418</v>
      </c>
      <c r="B427" s="116" t="s">
        <v>360</v>
      </c>
      <c r="C427" s="103" t="s">
        <v>840</v>
      </c>
      <c r="D427" s="103" t="s">
        <v>825</v>
      </c>
      <c r="E427" s="103" t="s">
        <v>130</v>
      </c>
      <c r="F427" s="103" t="s">
        <v>131</v>
      </c>
      <c r="G427" s="106">
        <v>195524.48</v>
      </c>
      <c r="H427" s="107">
        <v>195524.48</v>
      </c>
      <c r="I427" s="132">
        <f t="shared" si="6"/>
        <v>100</v>
      </c>
    </row>
    <row r="428" spans="1:9" ht="76.5" customHeight="1">
      <c r="A428" s="148">
        <v>419</v>
      </c>
      <c r="B428" s="44" t="s">
        <v>281</v>
      </c>
      <c r="C428" s="103" t="s">
        <v>840</v>
      </c>
      <c r="D428" s="103" t="s">
        <v>825</v>
      </c>
      <c r="E428" s="103" t="s">
        <v>534</v>
      </c>
      <c r="F428" s="103" t="s">
        <v>131</v>
      </c>
      <c r="G428" s="106">
        <v>23524.48</v>
      </c>
      <c r="H428" s="107">
        <v>23524.48</v>
      </c>
      <c r="I428" s="132">
        <f t="shared" si="6"/>
        <v>100</v>
      </c>
    </row>
    <row r="429" spans="1:9" ht="12.75">
      <c r="A429" s="148">
        <v>420</v>
      </c>
      <c r="B429" s="44" t="s">
        <v>231</v>
      </c>
      <c r="C429" s="103" t="s">
        <v>840</v>
      </c>
      <c r="D429" s="103" t="s">
        <v>825</v>
      </c>
      <c r="E429" s="103" t="s">
        <v>534</v>
      </c>
      <c r="F429" s="103" t="s">
        <v>822</v>
      </c>
      <c r="G429" s="106">
        <v>23524.48</v>
      </c>
      <c r="H429" s="107">
        <v>23524.48</v>
      </c>
      <c r="I429" s="132">
        <f t="shared" si="6"/>
        <v>100</v>
      </c>
    </row>
    <row r="430" spans="1:9" ht="12.75">
      <c r="A430" s="148">
        <v>421</v>
      </c>
      <c r="B430" s="44" t="s">
        <v>361</v>
      </c>
      <c r="C430" s="103" t="s">
        <v>840</v>
      </c>
      <c r="D430" s="103" t="s">
        <v>825</v>
      </c>
      <c r="E430" s="103" t="s">
        <v>826</v>
      </c>
      <c r="F430" s="103" t="s">
        <v>131</v>
      </c>
      <c r="G430" s="106">
        <v>108000</v>
      </c>
      <c r="H430" s="107">
        <v>108000</v>
      </c>
      <c r="I430" s="132">
        <f t="shared" si="6"/>
        <v>100</v>
      </c>
    </row>
    <row r="431" spans="1:9" ht="12.75">
      <c r="A431" s="148">
        <v>422</v>
      </c>
      <c r="B431" s="44" t="s">
        <v>231</v>
      </c>
      <c r="C431" s="103" t="s">
        <v>840</v>
      </c>
      <c r="D431" s="103" t="s">
        <v>825</v>
      </c>
      <c r="E431" s="103" t="s">
        <v>826</v>
      </c>
      <c r="F431" s="103" t="s">
        <v>822</v>
      </c>
      <c r="G431" s="106">
        <v>108000</v>
      </c>
      <c r="H431" s="107">
        <v>108000</v>
      </c>
      <c r="I431" s="132">
        <f t="shared" si="6"/>
        <v>100</v>
      </c>
    </row>
    <row r="432" spans="1:9" ht="17.25" customHeight="1">
      <c r="A432" s="148">
        <v>423</v>
      </c>
      <c r="B432" s="44" t="s">
        <v>362</v>
      </c>
      <c r="C432" s="103" t="s">
        <v>840</v>
      </c>
      <c r="D432" s="103" t="s">
        <v>825</v>
      </c>
      <c r="E432" s="103" t="s">
        <v>827</v>
      </c>
      <c r="F432" s="103" t="s">
        <v>131</v>
      </c>
      <c r="G432" s="106">
        <v>61000</v>
      </c>
      <c r="H432" s="107">
        <v>61000</v>
      </c>
      <c r="I432" s="132">
        <f t="shared" si="6"/>
        <v>100</v>
      </c>
    </row>
    <row r="433" spans="1:9" ht="16.5" customHeight="1">
      <c r="A433" s="148">
        <v>424</v>
      </c>
      <c r="B433" s="44" t="s">
        <v>231</v>
      </c>
      <c r="C433" s="103" t="s">
        <v>840</v>
      </c>
      <c r="D433" s="103" t="s">
        <v>825</v>
      </c>
      <c r="E433" s="103" t="s">
        <v>827</v>
      </c>
      <c r="F433" s="103" t="s">
        <v>822</v>
      </c>
      <c r="G433" s="106">
        <v>61000</v>
      </c>
      <c r="H433" s="107">
        <v>61000</v>
      </c>
      <c r="I433" s="132">
        <f t="shared" si="6"/>
        <v>100</v>
      </c>
    </row>
    <row r="434" spans="1:9" ht="12.75">
      <c r="A434" s="148">
        <v>425</v>
      </c>
      <c r="B434" s="44" t="s">
        <v>364</v>
      </c>
      <c r="C434" s="103" t="s">
        <v>840</v>
      </c>
      <c r="D434" s="103" t="s">
        <v>825</v>
      </c>
      <c r="E434" s="103" t="s">
        <v>142</v>
      </c>
      <c r="F434" s="103" t="s">
        <v>131</v>
      </c>
      <c r="G434" s="106">
        <v>3000</v>
      </c>
      <c r="H434" s="107">
        <v>3000</v>
      </c>
      <c r="I434" s="132">
        <f t="shared" si="6"/>
        <v>100</v>
      </c>
    </row>
    <row r="435" spans="1:9" ht="12.75">
      <c r="A435" s="148">
        <v>426</v>
      </c>
      <c r="B435" s="44" t="s">
        <v>231</v>
      </c>
      <c r="C435" s="103" t="s">
        <v>840</v>
      </c>
      <c r="D435" s="103" t="s">
        <v>825</v>
      </c>
      <c r="E435" s="103" t="s">
        <v>142</v>
      </c>
      <c r="F435" s="103" t="s">
        <v>822</v>
      </c>
      <c r="G435" s="106">
        <v>3000</v>
      </c>
      <c r="H435" s="107">
        <v>3000</v>
      </c>
      <c r="I435" s="132">
        <f t="shared" si="6"/>
        <v>100</v>
      </c>
    </row>
    <row r="436" spans="1:9" ht="25.5">
      <c r="A436" s="148">
        <v>427</v>
      </c>
      <c r="B436" s="116" t="s">
        <v>169</v>
      </c>
      <c r="C436" s="103" t="s">
        <v>841</v>
      </c>
      <c r="D436" s="103" t="s">
        <v>819</v>
      </c>
      <c r="E436" s="103" t="s">
        <v>130</v>
      </c>
      <c r="F436" s="103" t="s">
        <v>131</v>
      </c>
      <c r="G436" s="106">
        <v>1076435.75</v>
      </c>
      <c r="H436" s="107">
        <v>1073480.8</v>
      </c>
      <c r="I436" s="132">
        <f t="shared" si="6"/>
        <v>99.72548756393496</v>
      </c>
    </row>
    <row r="437" spans="1:9" ht="16.5" customHeight="1">
      <c r="A437" s="148">
        <v>428</v>
      </c>
      <c r="B437" s="116" t="s">
        <v>258</v>
      </c>
      <c r="C437" s="103" t="s">
        <v>841</v>
      </c>
      <c r="D437" s="103" t="s">
        <v>391</v>
      </c>
      <c r="E437" s="103" t="s">
        <v>130</v>
      </c>
      <c r="F437" s="103" t="s">
        <v>131</v>
      </c>
      <c r="G437" s="106">
        <v>803111.75</v>
      </c>
      <c r="H437" s="107">
        <v>800156.8</v>
      </c>
      <c r="I437" s="132">
        <f t="shared" si="6"/>
        <v>99.63206241223591</v>
      </c>
    </row>
    <row r="438" spans="1:9" ht="51">
      <c r="A438" s="148">
        <v>429</v>
      </c>
      <c r="B438" s="116" t="s">
        <v>267</v>
      </c>
      <c r="C438" s="103" t="s">
        <v>841</v>
      </c>
      <c r="D438" s="103" t="s">
        <v>820</v>
      </c>
      <c r="E438" s="103" t="s">
        <v>130</v>
      </c>
      <c r="F438" s="103" t="s">
        <v>131</v>
      </c>
      <c r="G438" s="106">
        <v>797841.75</v>
      </c>
      <c r="H438" s="107">
        <v>796886.8</v>
      </c>
      <c r="I438" s="132">
        <f t="shared" si="6"/>
        <v>99.88030834435526</v>
      </c>
    </row>
    <row r="439" spans="1:9" ht="15" customHeight="1">
      <c r="A439" s="148">
        <v>430</v>
      </c>
      <c r="B439" s="44" t="s">
        <v>279</v>
      </c>
      <c r="C439" s="103" t="s">
        <v>841</v>
      </c>
      <c r="D439" s="103" t="s">
        <v>820</v>
      </c>
      <c r="E439" s="103" t="s">
        <v>821</v>
      </c>
      <c r="F439" s="103" t="s">
        <v>131</v>
      </c>
      <c r="G439" s="106">
        <v>782487</v>
      </c>
      <c r="H439" s="107">
        <v>781532.05</v>
      </c>
      <c r="I439" s="132">
        <f t="shared" si="6"/>
        <v>99.87795963383418</v>
      </c>
    </row>
    <row r="440" spans="1:9" ht="12.75">
      <c r="A440" s="148">
        <v>431</v>
      </c>
      <c r="B440" s="44" t="s">
        <v>231</v>
      </c>
      <c r="C440" s="103" t="s">
        <v>841</v>
      </c>
      <c r="D440" s="103" t="s">
        <v>820</v>
      </c>
      <c r="E440" s="103" t="s">
        <v>821</v>
      </c>
      <c r="F440" s="103" t="s">
        <v>822</v>
      </c>
      <c r="G440" s="106">
        <v>782487</v>
      </c>
      <c r="H440" s="107">
        <v>781532.05</v>
      </c>
      <c r="I440" s="132">
        <f t="shared" si="6"/>
        <v>99.87795963383418</v>
      </c>
    </row>
    <row r="441" spans="1:9" ht="15.75" customHeight="1">
      <c r="A441" s="148">
        <v>432</v>
      </c>
      <c r="B441" s="44" t="s">
        <v>281</v>
      </c>
      <c r="C441" s="103" t="s">
        <v>841</v>
      </c>
      <c r="D441" s="103" t="s">
        <v>820</v>
      </c>
      <c r="E441" s="103" t="s">
        <v>534</v>
      </c>
      <c r="F441" s="103" t="s">
        <v>131</v>
      </c>
      <c r="G441" s="106">
        <v>15354.75</v>
      </c>
      <c r="H441" s="107">
        <v>15354.75</v>
      </c>
      <c r="I441" s="132">
        <f t="shared" si="6"/>
        <v>100</v>
      </c>
    </row>
    <row r="442" spans="1:9" ht="12.75">
      <c r="A442" s="148">
        <v>433</v>
      </c>
      <c r="B442" s="44" t="s">
        <v>231</v>
      </c>
      <c r="C442" s="103" t="s">
        <v>841</v>
      </c>
      <c r="D442" s="103" t="s">
        <v>820</v>
      </c>
      <c r="E442" s="103" t="s">
        <v>534</v>
      </c>
      <c r="F442" s="103" t="s">
        <v>822</v>
      </c>
      <c r="G442" s="106">
        <v>15354.75</v>
      </c>
      <c r="H442" s="107">
        <v>15354.75</v>
      </c>
      <c r="I442" s="132">
        <f t="shared" si="6"/>
        <v>100</v>
      </c>
    </row>
    <row r="443" spans="1:9" ht="12.75">
      <c r="A443" s="148">
        <v>434</v>
      </c>
      <c r="B443" s="116" t="s">
        <v>259</v>
      </c>
      <c r="C443" s="103" t="s">
        <v>841</v>
      </c>
      <c r="D443" s="103" t="s">
        <v>23</v>
      </c>
      <c r="E443" s="103" t="s">
        <v>130</v>
      </c>
      <c r="F443" s="103" t="s">
        <v>131</v>
      </c>
      <c r="G443" s="106">
        <v>5270</v>
      </c>
      <c r="H443" s="107">
        <v>3270</v>
      </c>
      <c r="I443" s="132">
        <f t="shared" si="6"/>
        <v>62.04933586337761</v>
      </c>
    </row>
    <row r="444" spans="1:9" ht="15.75" customHeight="1">
      <c r="A444" s="148">
        <v>435</v>
      </c>
      <c r="B444" s="44" t="s">
        <v>293</v>
      </c>
      <c r="C444" s="103" t="s">
        <v>841</v>
      </c>
      <c r="D444" s="103" t="s">
        <v>23</v>
      </c>
      <c r="E444" s="103" t="s">
        <v>533</v>
      </c>
      <c r="F444" s="103" t="s">
        <v>131</v>
      </c>
      <c r="G444" s="106">
        <v>3270</v>
      </c>
      <c r="H444" s="107">
        <v>3270</v>
      </c>
      <c r="I444" s="132">
        <f t="shared" si="6"/>
        <v>100</v>
      </c>
    </row>
    <row r="445" spans="1:9" ht="12.75">
      <c r="A445" s="148">
        <v>436</v>
      </c>
      <c r="B445" s="44" t="s">
        <v>230</v>
      </c>
      <c r="C445" s="103" t="s">
        <v>841</v>
      </c>
      <c r="D445" s="103" t="s">
        <v>23</v>
      </c>
      <c r="E445" s="103" t="s">
        <v>533</v>
      </c>
      <c r="F445" s="103" t="s">
        <v>192</v>
      </c>
      <c r="G445" s="106">
        <v>3270</v>
      </c>
      <c r="H445" s="107">
        <v>3270</v>
      </c>
      <c r="I445" s="132">
        <f t="shared" si="6"/>
        <v>100</v>
      </c>
    </row>
    <row r="446" spans="1:9" ht="12.75">
      <c r="A446" s="148">
        <v>437</v>
      </c>
      <c r="B446" s="44" t="s">
        <v>295</v>
      </c>
      <c r="C446" s="103" t="s">
        <v>841</v>
      </c>
      <c r="D446" s="103" t="s">
        <v>23</v>
      </c>
      <c r="E446" s="103" t="s">
        <v>519</v>
      </c>
      <c r="F446" s="103" t="s">
        <v>131</v>
      </c>
      <c r="G446" s="106">
        <v>2000</v>
      </c>
      <c r="H446" s="107">
        <v>0</v>
      </c>
      <c r="I446" s="132">
        <f t="shared" si="6"/>
        <v>0</v>
      </c>
    </row>
    <row r="447" spans="1:9" ht="12.75">
      <c r="A447" s="148">
        <v>438</v>
      </c>
      <c r="B447" s="44" t="s">
        <v>231</v>
      </c>
      <c r="C447" s="103" t="s">
        <v>841</v>
      </c>
      <c r="D447" s="103" t="s">
        <v>23</v>
      </c>
      <c r="E447" s="103" t="s">
        <v>519</v>
      </c>
      <c r="F447" s="103" t="s">
        <v>822</v>
      </c>
      <c r="G447" s="106">
        <v>2000</v>
      </c>
      <c r="H447" s="107">
        <v>0</v>
      </c>
      <c r="I447" s="132">
        <f t="shared" si="6"/>
        <v>0</v>
      </c>
    </row>
    <row r="448" spans="1:9" ht="12.75">
      <c r="A448" s="148">
        <v>439</v>
      </c>
      <c r="B448" s="116" t="s">
        <v>236</v>
      </c>
      <c r="C448" s="103" t="s">
        <v>841</v>
      </c>
      <c r="D448" s="103" t="s">
        <v>136</v>
      </c>
      <c r="E448" s="103" t="s">
        <v>130</v>
      </c>
      <c r="F448" s="103" t="s">
        <v>131</v>
      </c>
      <c r="G448" s="106">
        <v>273324</v>
      </c>
      <c r="H448" s="107">
        <v>273324</v>
      </c>
      <c r="I448" s="132">
        <f t="shared" si="6"/>
        <v>100</v>
      </c>
    </row>
    <row r="449" spans="1:9" ht="12.75">
      <c r="A449" s="148">
        <v>440</v>
      </c>
      <c r="B449" s="116" t="s">
        <v>360</v>
      </c>
      <c r="C449" s="103" t="s">
        <v>841</v>
      </c>
      <c r="D449" s="103" t="s">
        <v>825</v>
      </c>
      <c r="E449" s="103" t="s">
        <v>130</v>
      </c>
      <c r="F449" s="103" t="s">
        <v>131</v>
      </c>
      <c r="G449" s="106">
        <v>273324</v>
      </c>
      <c r="H449" s="107">
        <v>273324</v>
      </c>
      <c r="I449" s="132">
        <f t="shared" si="6"/>
        <v>100</v>
      </c>
    </row>
    <row r="450" spans="1:9" ht="75.75" customHeight="1">
      <c r="A450" s="148">
        <v>441</v>
      </c>
      <c r="B450" s="44" t="s">
        <v>281</v>
      </c>
      <c r="C450" s="103" t="s">
        <v>841</v>
      </c>
      <c r="D450" s="103" t="s">
        <v>825</v>
      </c>
      <c r="E450" s="103" t="s">
        <v>534</v>
      </c>
      <c r="F450" s="103" t="s">
        <v>131</v>
      </c>
      <c r="G450" s="106">
        <v>15000</v>
      </c>
      <c r="H450" s="107">
        <v>15000</v>
      </c>
      <c r="I450" s="132">
        <f t="shared" si="6"/>
        <v>100</v>
      </c>
    </row>
    <row r="451" spans="1:9" ht="12.75">
      <c r="A451" s="148">
        <v>442</v>
      </c>
      <c r="B451" s="44" t="s">
        <v>231</v>
      </c>
      <c r="C451" s="103" t="s">
        <v>841</v>
      </c>
      <c r="D451" s="103" t="s">
        <v>825</v>
      </c>
      <c r="E451" s="103" t="s">
        <v>534</v>
      </c>
      <c r="F451" s="103" t="s">
        <v>822</v>
      </c>
      <c r="G451" s="106">
        <v>15000</v>
      </c>
      <c r="H451" s="107">
        <v>15000</v>
      </c>
      <c r="I451" s="132">
        <f t="shared" si="6"/>
        <v>100</v>
      </c>
    </row>
    <row r="452" spans="1:9" ht="16.5" customHeight="1">
      <c r="A452" s="148">
        <v>443</v>
      </c>
      <c r="B452" s="44" t="s">
        <v>361</v>
      </c>
      <c r="C452" s="103" t="s">
        <v>841</v>
      </c>
      <c r="D452" s="103" t="s">
        <v>825</v>
      </c>
      <c r="E452" s="103" t="s">
        <v>826</v>
      </c>
      <c r="F452" s="103" t="s">
        <v>131</v>
      </c>
      <c r="G452" s="106">
        <v>143400</v>
      </c>
      <c r="H452" s="107">
        <v>143400</v>
      </c>
      <c r="I452" s="132">
        <f t="shared" si="6"/>
        <v>100</v>
      </c>
    </row>
    <row r="453" spans="1:9" ht="12.75">
      <c r="A453" s="148">
        <v>444</v>
      </c>
      <c r="B453" s="44" t="s">
        <v>231</v>
      </c>
      <c r="C453" s="103" t="s">
        <v>841</v>
      </c>
      <c r="D453" s="103" t="s">
        <v>825</v>
      </c>
      <c r="E453" s="103" t="s">
        <v>826</v>
      </c>
      <c r="F453" s="103" t="s">
        <v>822</v>
      </c>
      <c r="G453" s="106">
        <v>143400</v>
      </c>
      <c r="H453" s="107">
        <v>143400</v>
      </c>
      <c r="I453" s="132">
        <f t="shared" si="6"/>
        <v>100</v>
      </c>
    </row>
    <row r="454" spans="1:9" ht="12.75">
      <c r="A454" s="148">
        <v>445</v>
      </c>
      <c r="B454" s="44" t="s">
        <v>362</v>
      </c>
      <c r="C454" s="103" t="s">
        <v>841</v>
      </c>
      <c r="D454" s="103" t="s">
        <v>825</v>
      </c>
      <c r="E454" s="103" t="s">
        <v>827</v>
      </c>
      <c r="F454" s="103" t="s">
        <v>131</v>
      </c>
      <c r="G454" s="106">
        <v>109464</v>
      </c>
      <c r="H454" s="107">
        <v>109464</v>
      </c>
      <c r="I454" s="132">
        <f t="shared" si="6"/>
        <v>100</v>
      </c>
    </row>
    <row r="455" spans="1:9" ht="15.75" customHeight="1">
      <c r="A455" s="148">
        <v>446</v>
      </c>
      <c r="B455" s="44" t="s">
        <v>231</v>
      </c>
      <c r="C455" s="103" t="s">
        <v>841</v>
      </c>
      <c r="D455" s="103" t="s">
        <v>825</v>
      </c>
      <c r="E455" s="103" t="s">
        <v>827</v>
      </c>
      <c r="F455" s="103" t="s">
        <v>822</v>
      </c>
      <c r="G455" s="106">
        <v>109464</v>
      </c>
      <c r="H455" s="107">
        <v>109464</v>
      </c>
      <c r="I455" s="132">
        <f t="shared" si="6"/>
        <v>100</v>
      </c>
    </row>
    <row r="456" spans="1:9" ht="26.25" customHeight="1">
      <c r="A456" s="148">
        <v>447</v>
      </c>
      <c r="B456" s="44" t="s">
        <v>365</v>
      </c>
      <c r="C456" s="103" t="s">
        <v>841</v>
      </c>
      <c r="D456" s="103" t="s">
        <v>825</v>
      </c>
      <c r="E456" s="103" t="s">
        <v>828</v>
      </c>
      <c r="F456" s="103" t="s">
        <v>131</v>
      </c>
      <c r="G456" s="106">
        <v>5460</v>
      </c>
      <c r="H456" s="107">
        <v>5460</v>
      </c>
      <c r="I456" s="132">
        <f t="shared" si="6"/>
        <v>100</v>
      </c>
    </row>
    <row r="457" spans="1:9" ht="14.25" customHeight="1">
      <c r="A457" s="148">
        <v>448</v>
      </c>
      <c r="B457" s="44" t="s">
        <v>231</v>
      </c>
      <c r="C457" s="103" t="s">
        <v>841</v>
      </c>
      <c r="D457" s="103" t="s">
        <v>825</v>
      </c>
      <c r="E457" s="103" t="s">
        <v>828</v>
      </c>
      <c r="F457" s="103" t="s">
        <v>822</v>
      </c>
      <c r="G457" s="106">
        <v>5460</v>
      </c>
      <c r="H457" s="107">
        <v>5460</v>
      </c>
      <c r="I457" s="132">
        <f t="shared" si="6"/>
        <v>100</v>
      </c>
    </row>
    <row r="458" spans="1:9" ht="30" customHeight="1">
      <c r="A458" s="148">
        <v>449</v>
      </c>
      <c r="B458" s="116" t="s">
        <v>170</v>
      </c>
      <c r="C458" s="103" t="s">
        <v>842</v>
      </c>
      <c r="D458" s="103" t="s">
        <v>819</v>
      </c>
      <c r="E458" s="103" t="s">
        <v>130</v>
      </c>
      <c r="F458" s="103" t="s">
        <v>131</v>
      </c>
      <c r="G458" s="106">
        <v>1013742.39</v>
      </c>
      <c r="H458" s="107">
        <v>1007770.36</v>
      </c>
      <c r="I458" s="132">
        <f t="shared" si="6"/>
        <v>99.41089274169545</v>
      </c>
    </row>
    <row r="459" spans="1:9" ht="16.5" customHeight="1">
      <c r="A459" s="148">
        <v>450</v>
      </c>
      <c r="B459" s="116" t="s">
        <v>258</v>
      </c>
      <c r="C459" s="103" t="s">
        <v>842</v>
      </c>
      <c r="D459" s="103" t="s">
        <v>391</v>
      </c>
      <c r="E459" s="103" t="s">
        <v>130</v>
      </c>
      <c r="F459" s="103" t="s">
        <v>131</v>
      </c>
      <c r="G459" s="106">
        <v>839743.39</v>
      </c>
      <c r="H459" s="107">
        <v>833772.26</v>
      </c>
      <c r="I459" s="132">
        <f aca="true" t="shared" si="7" ref="I459:I522">H459/G459*100</f>
        <v>99.28893396826857</v>
      </c>
    </row>
    <row r="460" spans="1:9" ht="51">
      <c r="A460" s="148">
        <v>451</v>
      </c>
      <c r="B460" s="116" t="s">
        <v>267</v>
      </c>
      <c r="C460" s="103" t="s">
        <v>842</v>
      </c>
      <c r="D460" s="103" t="s">
        <v>820</v>
      </c>
      <c r="E460" s="103" t="s">
        <v>130</v>
      </c>
      <c r="F460" s="103" t="s">
        <v>131</v>
      </c>
      <c r="G460" s="106">
        <v>834371.39</v>
      </c>
      <c r="H460" s="107">
        <v>828400.26</v>
      </c>
      <c r="I460" s="132">
        <f t="shared" si="7"/>
        <v>99.2843558550108</v>
      </c>
    </row>
    <row r="461" spans="1:9" ht="16.5" customHeight="1">
      <c r="A461" s="148">
        <v>452</v>
      </c>
      <c r="B461" s="44" t="s">
        <v>279</v>
      </c>
      <c r="C461" s="103" t="s">
        <v>842</v>
      </c>
      <c r="D461" s="103" t="s">
        <v>820</v>
      </c>
      <c r="E461" s="103" t="s">
        <v>821</v>
      </c>
      <c r="F461" s="103" t="s">
        <v>131</v>
      </c>
      <c r="G461" s="106">
        <v>799909</v>
      </c>
      <c r="H461" s="107">
        <v>793937.87</v>
      </c>
      <c r="I461" s="132">
        <f t="shared" si="7"/>
        <v>99.2535238383366</v>
      </c>
    </row>
    <row r="462" spans="1:9" ht="16.5" customHeight="1">
      <c r="A462" s="148">
        <v>453</v>
      </c>
      <c r="B462" s="44" t="s">
        <v>231</v>
      </c>
      <c r="C462" s="103" t="s">
        <v>842</v>
      </c>
      <c r="D462" s="103" t="s">
        <v>820</v>
      </c>
      <c r="E462" s="103" t="s">
        <v>821</v>
      </c>
      <c r="F462" s="103" t="s">
        <v>822</v>
      </c>
      <c r="G462" s="106">
        <v>799909</v>
      </c>
      <c r="H462" s="107">
        <v>793937.87</v>
      </c>
      <c r="I462" s="132">
        <f t="shared" si="7"/>
        <v>99.2535238383366</v>
      </c>
    </row>
    <row r="463" spans="1:9" ht="78" customHeight="1">
      <c r="A463" s="148">
        <v>454</v>
      </c>
      <c r="B463" s="44" t="s">
        <v>281</v>
      </c>
      <c r="C463" s="103" t="s">
        <v>842</v>
      </c>
      <c r="D463" s="103" t="s">
        <v>820</v>
      </c>
      <c r="E463" s="103" t="s">
        <v>534</v>
      </c>
      <c r="F463" s="103" t="s">
        <v>131</v>
      </c>
      <c r="G463" s="106">
        <v>34462.39</v>
      </c>
      <c r="H463" s="107">
        <v>34462.39</v>
      </c>
      <c r="I463" s="132">
        <f t="shared" si="7"/>
        <v>100</v>
      </c>
    </row>
    <row r="464" spans="1:9" ht="15" customHeight="1">
      <c r="A464" s="148">
        <v>455</v>
      </c>
      <c r="B464" s="44" t="s">
        <v>231</v>
      </c>
      <c r="C464" s="103" t="s">
        <v>842</v>
      </c>
      <c r="D464" s="103" t="s">
        <v>820</v>
      </c>
      <c r="E464" s="103" t="s">
        <v>534</v>
      </c>
      <c r="F464" s="103" t="s">
        <v>822</v>
      </c>
      <c r="G464" s="106">
        <v>34462.39</v>
      </c>
      <c r="H464" s="107">
        <v>34462.39</v>
      </c>
      <c r="I464" s="132">
        <f t="shared" si="7"/>
        <v>100</v>
      </c>
    </row>
    <row r="465" spans="1:9" ht="12.75">
      <c r="A465" s="148">
        <v>456</v>
      </c>
      <c r="B465" s="116" t="s">
        <v>259</v>
      </c>
      <c r="C465" s="103" t="s">
        <v>842</v>
      </c>
      <c r="D465" s="103" t="s">
        <v>23</v>
      </c>
      <c r="E465" s="103" t="s">
        <v>130</v>
      </c>
      <c r="F465" s="103" t="s">
        <v>131</v>
      </c>
      <c r="G465" s="106">
        <v>5372</v>
      </c>
      <c r="H465" s="107">
        <v>5372</v>
      </c>
      <c r="I465" s="132">
        <f t="shared" si="7"/>
        <v>100</v>
      </c>
    </row>
    <row r="466" spans="1:9" ht="25.5">
      <c r="A466" s="148">
        <v>457</v>
      </c>
      <c r="B466" s="44" t="s">
        <v>293</v>
      </c>
      <c r="C466" s="103" t="s">
        <v>842</v>
      </c>
      <c r="D466" s="103" t="s">
        <v>23</v>
      </c>
      <c r="E466" s="103" t="s">
        <v>533</v>
      </c>
      <c r="F466" s="103" t="s">
        <v>131</v>
      </c>
      <c r="G466" s="106">
        <v>3372</v>
      </c>
      <c r="H466" s="107">
        <v>3372</v>
      </c>
      <c r="I466" s="132">
        <f t="shared" si="7"/>
        <v>100</v>
      </c>
    </row>
    <row r="467" spans="1:9" ht="15.75" customHeight="1">
      <c r="A467" s="148">
        <v>458</v>
      </c>
      <c r="B467" s="44" t="s">
        <v>230</v>
      </c>
      <c r="C467" s="103" t="s">
        <v>842</v>
      </c>
      <c r="D467" s="103" t="s">
        <v>23</v>
      </c>
      <c r="E467" s="103" t="s">
        <v>533</v>
      </c>
      <c r="F467" s="103" t="s">
        <v>192</v>
      </c>
      <c r="G467" s="106">
        <v>3372</v>
      </c>
      <c r="H467" s="107">
        <v>3372</v>
      </c>
      <c r="I467" s="132">
        <f t="shared" si="7"/>
        <v>100</v>
      </c>
    </row>
    <row r="468" spans="1:9" ht="14.25" customHeight="1">
      <c r="A468" s="148">
        <v>459</v>
      </c>
      <c r="B468" s="44" t="s">
        <v>295</v>
      </c>
      <c r="C468" s="103" t="s">
        <v>842</v>
      </c>
      <c r="D468" s="103" t="s">
        <v>23</v>
      </c>
      <c r="E468" s="103" t="s">
        <v>519</v>
      </c>
      <c r="F468" s="103" t="s">
        <v>131</v>
      </c>
      <c r="G468" s="106">
        <v>2000</v>
      </c>
      <c r="H468" s="107">
        <v>2000</v>
      </c>
      <c r="I468" s="132">
        <f t="shared" si="7"/>
        <v>100</v>
      </c>
    </row>
    <row r="469" spans="1:9" ht="14.25" customHeight="1">
      <c r="A469" s="148">
        <v>460</v>
      </c>
      <c r="B469" s="44" t="s">
        <v>231</v>
      </c>
      <c r="C469" s="103" t="s">
        <v>842</v>
      </c>
      <c r="D469" s="103" t="s">
        <v>23</v>
      </c>
      <c r="E469" s="103" t="s">
        <v>519</v>
      </c>
      <c r="F469" s="103" t="s">
        <v>822</v>
      </c>
      <c r="G469" s="106">
        <v>2000</v>
      </c>
      <c r="H469" s="107">
        <v>2000</v>
      </c>
      <c r="I469" s="132">
        <f t="shared" si="7"/>
        <v>100</v>
      </c>
    </row>
    <row r="470" spans="1:9" ht="25.5">
      <c r="A470" s="148">
        <v>461</v>
      </c>
      <c r="B470" s="116" t="s">
        <v>228</v>
      </c>
      <c r="C470" s="103" t="s">
        <v>842</v>
      </c>
      <c r="D470" s="103" t="s">
        <v>393</v>
      </c>
      <c r="E470" s="103" t="s">
        <v>130</v>
      </c>
      <c r="F470" s="103" t="s">
        <v>131</v>
      </c>
      <c r="G470" s="106">
        <v>49935</v>
      </c>
      <c r="H470" s="107">
        <v>49935</v>
      </c>
      <c r="I470" s="132">
        <f t="shared" si="7"/>
        <v>100</v>
      </c>
    </row>
    <row r="471" spans="1:9" ht="38.25">
      <c r="A471" s="148">
        <v>462</v>
      </c>
      <c r="B471" s="116" t="s">
        <v>261</v>
      </c>
      <c r="C471" s="103" t="s">
        <v>842</v>
      </c>
      <c r="D471" s="103" t="s">
        <v>25</v>
      </c>
      <c r="E471" s="103" t="s">
        <v>130</v>
      </c>
      <c r="F471" s="103" t="s">
        <v>131</v>
      </c>
      <c r="G471" s="106">
        <v>49935</v>
      </c>
      <c r="H471" s="107">
        <v>49935</v>
      </c>
      <c r="I471" s="132">
        <f t="shared" si="7"/>
        <v>100</v>
      </c>
    </row>
    <row r="472" spans="1:9" ht="38.25">
      <c r="A472" s="148">
        <v>463</v>
      </c>
      <c r="B472" s="44" t="s">
        <v>299</v>
      </c>
      <c r="C472" s="103" t="s">
        <v>842</v>
      </c>
      <c r="D472" s="103" t="s">
        <v>25</v>
      </c>
      <c r="E472" s="103" t="s">
        <v>26</v>
      </c>
      <c r="F472" s="103" t="s">
        <v>131</v>
      </c>
      <c r="G472" s="106">
        <v>49935</v>
      </c>
      <c r="H472" s="107">
        <v>49935</v>
      </c>
      <c r="I472" s="132">
        <f t="shared" si="7"/>
        <v>100</v>
      </c>
    </row>
    <row r="473" spans="1:9" ht="12.75">
      <c r="A473" s="148">
        <v>464</v>
      </c>
      <c r="B473" s="44" t="s">
        <v>231</v>
      </c>
      <c r="C473" s="103" t="s">
        <v>842</v>
      </c>
      <c r="D473" s="103" t="s">
        <v>25</v>
      </c>
      <c r="E473" s="103" t="s">
        <v>26</v>
      </c>
      <c r="F473" s="103" t="s">
        <v>822</v>
      </c>
      <c r="G473" s="106">
        <v>49935</v>
      </c>
      <c r="H473" s="107">
        <v>49935</v>
      </c>
      <c r="I473" s="132">
        <f t="shared" si="7"/>
        <v>100</v>
      </c>
    </row>
    <row r="474" spans="1:9" ht="12.75">
      <c r="A474" s="148">
        <v>465</v>
      </c>
      <c r="B474" s="116" t="s">
        <v>236</v>
      </c>
      <c r="C474" s="103" t="s">
        <v>842</v>
      </c>
      <c r="D474" s="103" t="s">
        <v>136</v>
      </c>
      <c r="E474" s="103" t="s">
        <v>130</v>
      </c>
      <c r="F474" s="103" t="s">
        <v>131</v>
      </c>
      <c r="G474" s="106">
        <v>124064</v>
      </c>
      <c r="H474" s="107">
        <v>124063.1</v>
      </c>
      <c r="I474" s="132">
        <f t="shared" si="7"/>
        <v>99.99927456796492</v>
      </c>
    </row>
    <row r="475" spans="1:9" ht="16.5" customHeight="1">
      <c r="A475" s="148">
        <v>466</v>
      </c>
      <c r="B475" s="116" t="s">
        <v>360</v>
      </c>
      <c r="C475" s="103" t="s">
        <v>842</v>
      </c>
      <c r="D475" s="103" t="s">
        <v>825</v>
      </c>
      <c r="E475" s="103" t="s">
        <v>130</v>
      </c>
      <c r="F475" s="103" t="s">
        <v>131</v>
      </c>
      <c r="G475" s="106">
        <v>124064</v>
      </c>
      <c r="H475" s="107">
        <v>124063.1</v>
      </c>
      <c r="I475" s="132">
        <f t="shared" si="7"/>
        <v>99.99927456796492</v>
      </c>
    </row>
    <row r="476" spans="1:9" ht="16.5" customHeight="1">
      <c r="A476" s="148">
        <v>467</v>
      </c>
      <c r="B476" s="44" t="s">
        <v>361</v>
      </c>
      <c r="C476" s="103" t="s">
        <v>842</v>
      </c>
      <c r="D476" s="103" t="s">
        <v>825</v>
      </c>
      <c r="E476" s="103" t="s">
        <v>826</v>
      </c>
      <c r="F476" s="103" t="s">
        <v>131</v>
      </c>
      <c r="G476" s="106">
        <v>37016</v>
      </c>
      <c r="H476" s="107">
        <v>37016</v>
      </c>
      <c r="I476" s="132">
        <f t="shared" si="7"/>
        <v>100</v>
      </c>
    </row>
    <row r="477" spans="1:9" ht="16.5" customHeight="1">
      <c r="A477" s="148">
        <v>468</v>
      </c>
      <c r="B477" s="44" t="s">
        <v>231</v>
      </c>
      <c r="C477" s="103" t="s">
        <v>842</v>
      </c>
      <c r="D477" s="103" t="s">
        <v>825</v>
      </c>
      <c r="E477" s="103" t="s">
        <v>826</v>
      </c>
      <c r="F477" s="103" t="s">
        <v>822</v>
      </c>
      <c r="G477" s="106">
        <v>37016</v>
      </c>
      <c r="H477" s="107">
        <v>37016</v>
      </c>
      <c r="I477" s="132">
        <f t="shared" si="7"/>
        <v>100</v>
      </c>
    </row>
    <row r="478" spans="1:9" ht="12.75">
      <c r="A478" s="148">
        <v>469</v>
      </c>
      <c r="B478" s="44" t="s">
        <v>362</v>
      </c>
      <c r="C478" s="103" t="s">
        <v>842</v>
      </c>
      <c r="D478" s="103" t="s">
        <v>825</v>
      </c>
      <c r="E478" s="103" t="s">
        <v>827</v>
      </c>
      <c r="F478" s="103" t="s">
        <v>131</v>
      </c>
      <c r="G478" s="106">
        <v>61048</v>
      </c>
      <c r="H478" s="107">
        <v>61048</v>
      </c>
      <c r="I478" s="132">
        <f t="shared" si="7"/>
        <v>100</v>
      </c>
    </row>
    <row r="479" spans="1:9" ht="12.75">
      <c r="A479" s="148">
        <v>470</v>
      </c>
      <c r="B479" s="44" t="s">
        <v>231</v>
      </c>
      <c r="C479" s="103" t="s">
        <v>842</v>
      </c>
      <c r="D479" s="103" t="s">
        <v>825</v>
      </c>
      <c r="E479" s="103" t="s">
        <v>827</v>
      </c>
      <c r="F479" s="103" t="s">
        <v>822</v>
      </c>
      <c r="G479" s="106">
        <v>61048</v>
      </c>
      <c r="H479" s="107">
        <v>61048</v>
      </c>
      <c r="I479" s="132">
        <f t="shared" si="7"/>
        <v>100</v>
      </c>
    </row>
    <row r="480" spans="1:9" ht="26.25" customHeight="1">
      <c r="A480" s="148">
        <v>471</v>
      </c>
      <c r="B480" s="44" t="s">
        <v>365</v>
      </c>
      <c r="C480" s="103" t="s">
        <v>842</v>
      </c>
      <c r="D480" s="103" t="s">
        <v>825</v>
      </c>
      <c r="E480" s="103" t="s">
        <v>828</v>
      </c>
      <c r="F480" s="103" t="s">
        <v>131</v>
      </c>
      <c r="G480" s="106">
        <v>26000</v>
      </c>
      <c r="H480" s="107">
        <v>25999.1</v>
      </c>
      <c r="I480" s="132">
        <f t="shared" si="7"/>
        <v>99.99653846153845</v>
      </c>
    </row>
    <row r="481" spans="1:9" ht="16.5" customHeight="1">
      <c r="A481" s="148">
        <v>472</v>
      </c>
      <c r="B481" s="44" t="s">
        <v>231</v>
      </c>
      <c r="C481" s="103" t="s">
        <v>842</v>
      </c>
      <c r="D481" s="103" t="s">
        <v>825</v>
      </c>
      <c r="E481" s="103" t="s">
        <v>828</v>
      </c>
      <c r="F481" s="103" t="s">
        <v>822</v>
      </c>
      <c r="G481" s="106">
        <v>26000</v>
      </c>
      <c r="H481" s="107">
        <v>25999.1</v>
      </c>
      <c r="I481" s="132">
        <f t="shared" si="7"/>
        <v>99.99653846153845</v>
      </c>
    </row>
    <row r="482" spans="1:9" ht="25.5">
      <c r="A482" s="148">
        <v>473</v>
      </c>
      <c r="B482" s="116" t="s">
        <v>171</v>
      </c>
      <c r="C482" s="103" t="s">
        <v>843</v>
      </c>
      <c r="D482" s="103" t="s">
        <v>819</v>
      </c>
      <c r="E482" s="103" t="s">
        <v>130</v>
      </c>
      <c r="F482" s="103" t="s">
        <v>131</v>
      </c>
      <c r="G482" s="106">
        <v>1258594.22</v>
      </c>
      <c r="H482" s="107">
        <v>1240957.25</v>
      </c>
      <c r="I482" s="132">
        <f t="shared" si="7"/>
        <v>98.59867702236865</v>
      </c>
    </row>
    <row r="483" spans="1:9" ht="15.75" customHeight="1">
      <c r="A483" s="148">
        <v>474</v>
      </c>
      <c r="B483" s="116" t="s">
        <v>258</v>
      </c>
      <c r="C483" s="103" t="s">
        <v>843</v>
      </c>
      <c r="D483" s="103" t="s">
        <v>391</v>
      </c>
      <c r="E483" s="103" t="s">
        <v>130</v>
      </c>
      <c r="F483" s="103" t="s">
        <v>131</v>
      </c>
      <c r="G483" s="106">
        <v>897617.57</v>
      </c>
      <c r="H483" s="107">
        <v>879980.6</v>
      </c>
      <c r="I483" s="132">
        <f t="shared" si="7"/>
        <v>98.03513538622022</v>
      </c>
    </row>
    <row r="484" spans="1:9" ht="51">
      <c r="A484" s="148">
        <v>475</v>
      </c>
      <c r="B484" s="116" t="s">
        <v>267</v>
      </c>
      <c r="C484" s="103" t="s">
        <v>843</v>
      </c>
      <c r="D484" s="103" t="s">
        <v>820</v>
      </c>
      <c r="E484" s="103" t="s">
        <v>130</v>
      </c>
      <c r="F484" s="103" t="s">
        <v>131</v>
      </c>
      <c r="G484" s="106">
        <v>873595.57</v>
      </c>
      <c r="H484" s="107">
        <v>855958.6</v>
      </c>
      <c r="I484" s="132">
        <f t="shared" si="7"/>
        <v>97.98110583367541</v>
      </c>
    </row>
    <row r="485" spans="1:9" ht="13.5" customHeight="1">
      <c r="A485" s="148">
        <v>476</v>
      </c>
      <c r="B485" s="44" t="s">
        <v>279</v>
      </c>
      <c r="C485" s="103" t="s">
        <v>843</v>
      </c>
      <c r="D485" s="103" t="s">
        <v>820</v>
      </c>
      <c r="E485" s="103" t="s">
        <v>821</v>
      </c>
      <c r="F485" s="103" t="s">
        <v>131</v>
      </c>
      <c r="G485" s="106">
        <v>815200</v>
      </c>
      <c r="H485" s="107">
        <v>797563.03</v>
      </c>
      <c r="I485" s="132">
        <f t="shared" si="7"/>
        <v>97.83648552502454</v>
      </c>
    </row>
    <row r="486" spans="1:9" ht="12.75">
      <c r="A486" s="148">
        <v>477</v>
      </c>
      <c r="B486" s="44" t="s">
        <v>231</v>
      </c>
      <c r="C486" s="103" t="s">
        <v>843</v>
      </c>
      <c r="D486" s="103" t="s">
        <v>820</v>
      </c>
      <c r="E486" s="103" t="s">
        <v>821</v>
      </c>
      <c r="F486" s="103" t="s">
        <v>822</v>
      </c>
      <c r="G486" s="106">
        <v>815200</v>
      </c>
      <c r="H486" s="107">
        <v>797563.03</v>
      </c>
      <c r="I486" s="132">
        <f t="shared" si="7"/>
        <v>97.83648552502454</v>
      </c>
    </row>
    <row r="487" spans="1:9" ht="15.75" customHeight="1">
      <c r="A487" s="148">
        <v>478</v>
      </c>
      <c r="B487" s="44" t="s">
        <v>281</v>
      </c>
      <c r="C487" s="103" t="s">
        <v>843</v>
      </c>
      <c r="D487" s="103" t="s">
        <v>820</v>
      </c>
      <c r="E487" s="103" t="s">
        <v>534</v>
      </c>
      <c r="F487" s="103" t="s">
        <v>131</v>
      </c>
      <c r="G487" s="106">
        <v>58395.57</v>
      </c>
      <c r="H487" s="107">
        <v>58395.57</v>
      </c>
      <c r="I487" s="132">
        <f t="shared" si="7"/>
        <v>100</v>
      </c>
    </row>
    <row r="488" spans="1:9" ht="12.75">
      <c r="A488" s="148">
        <v>479</v>
      </c>
      <c r="B488" s="44" t="s">
        <v>231</v>
      </c>
      <c r="C488" s="103" t="s">
        <v>843</v>
      </c>
      <c r="D488" s="103" t="s">
        <v>820</v>
      </c>
      <c r="E488" s="103" t="s">
        <v>534</v>
      </c>
      <c r="F488" s="103" t="s">
        <v>822</v>
      </c>
      <c r="G488" s="106">
        <v>58395.57</v>
      </c>
      <c r="H488" s="107">
        <v>58395.57</v>
      </c>
      <c r="I488" s="132">
        <f t="shared" si="7"/>
        <v>100</v>
      </c>
    </row>
    <row r="489" spans="1:9" ht="12.75">
      <c r="A489" s="148">
        <v>480</v>
      </c>
      <c r="B489" s="116" t="s">
        <v>259</v>
      </c>
      <c r="C489" s="103" t="s">
        <v>843</v>
      </c>
      <c r="D489" s="103" t="s">
        <v>23</v>
      </c>
      <c r="E489" s="103" t="s">
        <v>130</v>
      </c>
      <c r="F489" s="103" t="s">
        <v>131</v>
      </c>
      <c r="G489" s="106">
        <v>24022</v>
      </c>
      <c r="H489" s="107">
        <v>24022</v>
      </c>
      <c r="I489" s="132">
        <f t="shared" si="7"/>
        <v>100</v>
      </c>
    </row>
    <row r="490" spans="1:9" ht="25.5">
      <c r="A490" s="148">
        <v>481</v>
      </c>
      <c r="B490" s="44" t="s">
        <v>293</v>
      </c>
      <c r="C490" s="103" t="s">
        <v>843</v>
      </c>
      <c r="D490" s="103" t="s">
        <v>23</v>
      </c>
      <c r="E490" s="103" t="s">
        <v>533</v>
      </c>
      <c r="F490" s="103" t="s">
        <v>131</v>
      </c>
      <c r="G490" s="106">
        <v>17202</v>
      </c>
      <c r="H490" s="107">
        <v>17202</v>
      </c>
      <c r="I490" s="132">
        <f t="shared" si="7"/>
        <v>100</v>
      </c>
    </row>
    <row r="491" spans="1:9" ht="12.75">
      <c r="A491" s="148">
        <v>482</v>
      </c>
      <c r="B491" s="44" t="s">
        <v>230</v>
      </c>
      <c r="C491" s="103" t="s">
        <v>843</v>
      </c>
      <c r="D491" s="103" t="s">
        <v>23</v>
      </c>
      <c r="E491" s="103" t="s">
        <v>533</v>
      </c>
      <c r="F491" s="103" t="s">
        <v>192</v>
      </c>
      <c r="G491" s="106">
        <v>17202</v>
      </c>
      <c r="H491" s="107">
        <v>17202</v>
      </c>
      <c r="I491" s="132">
        <f t="shared" si="7"/>
        <v>100</v>
      </c>
    </row>
    <row r="492" spans="1:9" ht="17.25" customHeight="1">
      <c r="A492" s="148">
        <v>483</v>
      </c>
      <c r="B492" s="44" t="s">
        <v>295</v>
      </c>
      <c r="C492" s="103" t="s">
        <v>843</v>
      </c>
      <c r="D492" s="103" t="s">
        <v>23</v>
      </c>
      <c r="E492" s="103" t="s">
        <v>519</v>
      </c>
      <c r="F492" s="103" t="s">
        <v>131</v>
      </c>
      <c r="G492" s="106">
        <v>6820</v>
      </c>
      <c r="H492" s="107">
        <v>6820</v>
      </c>
      <c r="I492" s="132">
        <f t="shared" si="7"/>
        <v>100</v>
      </c>
    </row>
    <row r="493" spans="1:9" ht="12.75">
      <c r="A493" s="148">
        <v>484</v>
      </c>
      <c r="B493" s="44" t="s">
        <v>231</v>
      </c>
      <c r="C493" s="103" t="s">
        <v>843</v>
      </c>
      <c r="D493" s="103" t="s">
        <v>23</v>
      </c>
      <c r="E493" s="103" t="s">
        <v>519</v>
      </c>
      <c r="F493" s="103" t="s">
        <v>822</v>
      </c>
      <c r="G493" s="106">
        <v>6820</v>
      </c>
      <c r="H493" s="107">
        <v>6820</v>
      </c>
      <c r="I493" s="132">
        <f t="shared" si="7"/>
        <v>100</v>
      </c>
    </row>
    <row r="494" spans="1:9" ht="12.75">
      <c r="A494" s="148">
        <v>485</v>
      </c>
      <c r="B494" s="116" t="s">
        <v>236</v>
      </c>
      <c r="C494" s="103" t="s">
        <v>843</v>
      </c>
      <c r="D494" s="103" t="s">
        <v>136</v>
      </c>
      <c r="E494" s="103" t="s">
        <v>130</v>
      </c>
      <c r="F494" s="103" t="s">
        <v>131</v>
      </c>
      <c r="G494" s="106">
        <v>360976.65</v>
      </c>
      <c r="H494" s="107">
        <v>360976.65</v>
      </c>
      <c r="I494" s="132">
        <f t="shared" si="7"/>
        <v>100</v>
      </c>
    </row>
    <row r="495" spans="1:9" ht="12.75">
      <c r="A495" s="148">
        <v>486</v>
      </c>
      <c r="B495" s="116" t="s">
        <v>360</v>
      </c>
      <c r="C495" s="103" t="s">
        <v>843</v>
      </c>
      <c r="D495" s="103" t="s">
        <v>825</v>
      </c>
      <c r="E495" s="103" t="s">
        <v>130</v>
      </c>
      <c r="F495" s="103" t="s">
        <v>131</v>
      </c>
      <c r="G495" s="106">
        <v>360976.65</v>
      </c>
      <c r="H495" s="107">
        <v>360976.65</v>
      </c>
      <c r="I495" s="132">
        <f t="shared" si="7"/>
        <v>100</v>
      </c>
    </row>
    <row r="496" spans="1:9" ht="66.75" customHeight="1">
      <c r="A496" s="148">
        <v>487</v>
      </c>
      <c r="B496" s="44" t="s">
        <v>459</v>
      </c>
      <c r="C496" s="103" t="s">
        <v>843</v>
      </c>
      <c r="D496" s="103" t="s">
        <v>825</v>
      </c>
      <c r="E496" s="103" t="s">
        <v>534</v>
      </c>
      <c r="F496" s="103" t="s">
        <v>131</v>
      </c>
      <c r="G496" s="106">
        <v>52624.92</v>
      </c>
      <c r="H496" s="107">
        <v>52624.92</v>
      </c>
      <c r="I496" s="132">
        <f t="shared" si="7"/>
        <v>100</v>
      </c>
    </row>
    <row r="497" spans="1:9" ht="12.75">
      <c r="A497" s="148">
        <v>488</v>
      </c>
      <c r="B497" s="44" t="s">
        <v>231</v>
      </c>
      <c r="C497" s="103" t="s">
        <v>843</v>
      </c>
      <c r="D497" s="103" t="s">
        <v>825</v>
      </c>
      <c r="E497" s="103" t="s">
        <v>534</v>
      </c>
      <c r="F497" s="103" t="s">
        <v>822</v>
      </c>
      <c r="G497" s="106">
        <v>52624.92</v>
      </c>
      <c r="H497" s="107">
        <v>52624.92</v>
      </c>
      <c r="I497" s="132">
        <f t="shared" si="7"/>
        <v>100</v>
      </c>
    </row>
    <row r="498" spans="1:9" ht="12.75">
      <c r="A498" s="148">
        <v>489</v>
      </c>
      <c r="B498" s="44" t="s">
        <v>361</v>
      </c>
      <c r="C498" s="103" t="s">
        <v>843</v>
      </c>
      <c r="D498" s="103" t="s">
        <v>825</v>
      </c>
      <c r="E498" s="103" t="s">
        <v>826</v>
      </c>
      <c r="F498" s="103" t="s">
        <v>131</v>
      </c>
      <c r="G498" s="106">
        <v>240000</v>
      </c>
      <c r="H498" s="107">
        <v>240000</v>
      </c>
      <c r="I498" s="132">
        <f t="shared" si="7"/>
        <v>100</v>
      </c>
    </row>
    <row r="499" spans="1:9" ht="12.75">
      <c r="A499" s="148">
        <v>490</v>
      </c>
      <c r="B499" s="44" t="s">
        <v>231</v>
      </c>
      <c r="C499" s="103" t="s">
        <v>843</v>
      </c>
      <c r="D499" s="103" t="s">
        <v>825</v>
      </c>
      <c r="E499" s="103" t="s">
        <v>826</v>
      </c>
      <c r="F499" s="103" t="s">
        <v>822</v>
      </c>
      <c r="G499" s="106">
        <v>240000</v>
      </c>
      <c r="H499" s="107">
        <v>240000</v>
      </c>
      <c r="I499" s="132">
        <f t="shared" si="7"/>
        <v>100</v>
      </c>
    </row>
    <row r="500" spans="1:9" ht="12.75">
      <c r="A500" s="148">
        <v>491</v>
      </c>
      <c r="B500" s="44" t="s">
        <v>362</v>
      </c>
      <c r="C500" s="103" t="s">
        <v>843</v>
      </c>
      <c r="D500" s="103" t="s">
        <v>825</v>
      </c>
      <c r="E500" s="103" t="s">
        <v>827</v>
      </c>
      <c r="F500" s="103" t="s">
        <v>131</v>
      </c>
      <c r="G500" s="106">
        <v>66000</v>
      </c>
      <c r="H500" s="107">
        <v>66000</v>
      </c>
      <c r="I500" s="132">
        <f t="shared" si="7"/>
        <v>100</v>
      </c>
    </row>
    <row r="501" spans="1:9" ht="12.75">
      <c r="A501" s="148">
        <v>492</v>
      </c>
      <c r="B501" s="44" t="s">
        <v>231</v>
      </c>
      <c r="C501" s="103" t="s">
        <v>843</v>
      </c>
      <c r="D501" s="103" t="s">
        <v>825</v>
      </c>
      <c r="E501" s="103" t="s">
        <v>827</v>
      </c>
      <c r="F501" s="103" t="s">
        <v>822</v>
      </c>
      <c r="G501" s="106">
        <v>66000</v>
      </c>
      <c r="H501" s="107">
        <v>66000</v>
      </c>
      <c r="I501" s="132">
        <f t="shared" si="7"/>
        <v>100</v>
      </c>
    </row>
    <row r="502" spans="1:9" ht="25.5" customHeight="1">
      <c r="A502" s="148">
        <v>493</v>
      </c>
      <c r="B502" s="44" t="s">
        <v>365</v>
      </c>
      <c r="C502" s="103" t="s">
        <v>843</v>
      </c>
      <c r="D502" s="103" t="s">
        <v>825</v>
      </c>
      <c r="E502" s="103" t="s">
        <v>828</v>
      </c>
      <c r="F502" s="103" t="s">
        <v>131</v>
      </c>
      <c r="G502" s="106">
        <v>2351.73</v>
      </c>
      <c r="H502" s="107">
        <v>2351.73</v>
      </c>
      <c r="I502" s="132">
        <f t="shared" si="7"/>
        <v>100</v>
      </c>
    </row>
    <row r="503" spans="1:9" ht="12.75">
      <c r="A503" s="148">
        <v>494</v>
      </c>
      <c r="B503" s="44" t="s">
        <v>231</v>
      </c>
      <c r="C503" s="103" t="s">
        <v>843</v>
      </c>
      <c r="D503" s="103" t="s">
        <v>825</v>
      </c>
      <c r="E503" s="103" t="s">
        <v>828</v>
      </c>
      <c r="F503" s="103" t="s">
        <v>822</v>
      </c>
      <c r="G503" s="106">
        <v>2351.73</v>
      </c>
      <c r="H503" s="107">
        <v>2351.73</v>
      </c>
      <c r="I503" s="132">
        <f t="shared" si="7"/>
        <v>100</v>
      </c>
    </row>
    <row r="504" spans="1:9" ht="25.5">
      <c r="A504" s="148">
        <v>495</v>
      </c>
      <c r="B504" s="116" t="s">
        <v>172</v>
      </c>
      <c r="C504" s="103" t="s">
        <v>844</v>
      </c>
      <c r="D504" s="103" t="s">
        <v>819</v>
      </c>
      <c r="E504" s="103" t="s">
        <v>130</v>
      </c>
      <c r="F504" s="103" t="s">
        <v>131</v>
      </c>
      <c r="G504" s="106">
        <v>723538.92</v>
      </c>
      <c r="H504" s="107">
        <v>722918.89</v>
      </c>
      <c r="I504" s="132">
        <f t="shared" si="7"/>
        <v>99.91430592289355</v>
      </c>
    </row>
    <row r="505" spans="1:9" ht="12.75">
      <c r="A505" s="148">
        <v>496</v>
      </c>
      <c r="B505" s="116" t="s">
        <v>258</v>
      </c>
      <c r="C505" s="103" t="s">
        <v>844</v>
      </c>
      <c r="D505" s="103" t="s">
        <v>391</v>
      </c>
      <c r="E505" s="103" t="s">
        <v>130</v>
      </c>
      <c r="F505" s="103" t="s">
        <v>131</v>
      </c>
      <c r="G505" s="106">
        <v>648538.92</v>
      </c>
      <c r="H505" s="107">
        <v>647918.89</v>
      </c>
      <c r="I505" s="132">
        <f t="shared" si="7"/>
        <v>99.9043958687938</v>
      </c>
    </row>
    <row r="506" spans="1:9" ht="51">
      <c r="A506" s="148">
        <v>497</v>
      </c>
      <c r="B506" s="116" t="s">
        <v>267</v>
      </c>
      <c r="C506" s="103" t="s">
        <v>844</v>
      </c>
      <c r="D506" s="103" t="s">
        <v>820</v>
      </c>
      <c r="E506" s="103" t="s">
        <v>130</v>
      </c>
      <c r="F506" s="103" t="s">
        <v>131</v>
      </c>
      <c r="G506" s="106">
        <v>646538.92</v>
      </c>
      <c r="H506" s="107">
        <v>645918.89</v>
      </c>
      <c r="I506" s="132">
        <f t="shared" si="7"/>
        <v>99.90410012749116</v>
      </c>
    </row>
    <row r="507" spans="1:9" ht="12.75">
      <c r="A507" s="148">
        <v>498</v>
      </c>
      <c r="B507" s="44" t="s">
        <v>279</v>
      </c>
      <c r="C507" s="103" t="s">
        <v>844</v>
      </c>
      <c r="D507" s="103" t="s">
        <v>820</v>
      </c>
      <c r="E507" s="103" t="s">
        <v>821</v>
      </c>
      <c r="F507" s="103" t="s">
        <v>131</v>
      </c>
      <c r="G507" s="106">
        <v>646538.92</v>
      </c>
      <c r="H507" s="107">
        <v>645918.89</v>
      </c>
      <c r="I507" s="132">
        <f t="shared" si="7"/>
        <v>99.90410012749116</v>
      </c>
    </row>
    <row r="508" spans="1:9" ht="12.75">
      <c r="A508" s="148">
        <v>499</v>
      </c>
      <c r="B508" s="44" t="s">
        <v>231</v>
      </c>
      <c r="C508" s="103" t="s">
        <v>844</v>
      </c>
      <c r="D508" s="103" t="s">
        <v>820</v>
      </c>
      <c r="E508" s="103" t="s">
        <v>821</v>
      </c>
      <c r="F508" s="103" t="s">
        <v>822</v>
      </c>
      <c r="G508" s="106">
        <v>646538.92</v>
      </c>
      <c r="H508" s="107">
        <v>645918.89</v>
      </c>
      <c r="I508" s="132">
        <f t="shared" si="7"/>
        <v>99.90410012749116</v>
      </c>
    </row>
    <row r="509" spans="1:9" ht="15" customHeight="1">
      <c r="A509" s="148">
        <v>500</v>
      </c>
      <c r="B509" s="116" t="s">
        <v>259</v>
      </c>
      <c r="C509" s="103" t="s">
        <v>844</v>
      </c>
      <c r="D509" s="103" t="s">
        <v>23</v>
      </c>
      <c r="E509" s="103" t="s">
        <v>130</v>
      </c>
      <c r="F509" s="103" t="s">
        <v>131</v>
      </c>
      <c r="G509" s="106">
        <v>2000</v>
      </c>
      <c r="H509" s="107">
        <v>2000</v>
      </c>
      <c r="I509" s="132">
        <f t="shared" si="7"/>
        <v>100</v>
      </c>
    </row>
    <row r="510" spans="1:9" ht="14.25" customHeight="1">
      <c r="A510" s="148">
        <v>501</v>
      </c>
      <c r="B510" s="44" t="s">
        <v>295</v>
      </c>
      <c r="C510" s="103" t="s">
        <v>844</v>
      </c>
      <c r="D510" s="103" t="s">
        <v>23</v>
      </c>
      <c r="E510" s="103" t="s">
        <v>519</v>
      </c>
      <c r="F510" s="103" t="s">
        <v>131</v>
      </c>
      <c r="G510" s="106">
        <v>2000</v>
      </c>
      <c r="H510" s="107">
        <v>2000</v>
      </c>
      <c r="I510" s="132">
        <f t="shared" si="7"/>
        <v>100</v>
      </c>
    </row>
    <row r="511" spans="1:9" ht="12.75">
      <c r="A511" s="148">
        <v>502</v>
      </c>
      <c r="B511" s="44" t="s">
        <v>231</v>
      </c>
      <c r="C511" s="103" t="s">
        <v>844</v>
      </c>
      <c r="D511" s="103" t="s">
        <v>23</v>
      </c>
      <c r="E511" s="103" t="s">
        <v>519</v>
      </c>
      <c r="F511" s="103" t="s">
        <v>822</v>
      </c>
      <c r="G511" s="106">
        <v>2000</v>
      </c>
      <c r="H511" s="107">
        <v>2000</v>
      </c>
      <c r="I511" s="132">
        <f t="shared" si="7"/>
        <v>100</v>
      </c>
    </row>
    <row r="512" spans="1:9" ht="12.75">
      <c r="A512" s="148">
        <v>503</v>
      </c>
      <c r="B512" s="116" t="s">
        <v>461</v>
      </c>
      <c r="C512" s="103" t="s">
        <v>844</v>
      </c>
      <c r="D512" s="103" t="s">
        <v>136</v>
      </c>
      <c r="E512" s="103" t="s">
        <v>130</v>
      </c>
      <c r="F512" s="103" t="s">
        <v>131</v>
      </c>
      <c r="G512" s="106">
        <v>75000</v>
      </c>
      <c r="H512" s="107">
        <v>75000</v>
      </c>
      <c r="I512" s="132">
        <f t="shared" si="7"/>
        <v>100</v>
      </c>
    </row>
    <row r="513" spans="1:9" ht="12.75">
      <c r="A513" s="148">
        <v>504</v>
      </c>
      <c r="B513" s="116" t="s">
        <v>360</v>
      </c>
      <c r="C513" s="103" t="s">
        <v>844</v>
      </c>
      <c r="D513" s="103" t="s">
        <v>825</v>
      </c>
      <c r="E513" s="103" t="s">
        <v>130</v>
      </c>
      <c r="F513" s="103" t="s">
        <v>131</v>
      </c>
      <c r="G513" s="106">
        <v>75000</v>
      </c>
      <c r="H513" s="107">
        <v>75000</v>
      </c>
      <c r="I513" s="132">
        <f t="shared" si="7"/>
        <v>100</v>
      </c>
    </row>
    <row r="514" spans="1:9" ht="12.75">
      <c r="A514" s="148">
        <v>505</v>
      </c>
      <c r="B514" s="44" t="s">
        <v>361</v>
      </c>
      <c r="C514" s="103" t="s">
        <v>844</v>
      </c>
      <c r="D514" s="103" t="s">
        <v>825</v>
      </c>
      <c r="E514" s="103" t="s">
        <v>826</v>
      </c>
      <c r="F514" s="103" t="s">
        <v>131</v>
      </c>
      <c r="G514" s="106">
        <v>75000</v>
      </c>
      <c r="H514" s="107">
        <v>75000</v>
      </c>
      <c r="I514" s="132">
        <f t="shared" si="7"/>
        <v>100</v>
      </c>
    </row>
    <row r="515" spans="1:9" ht="12.75">
      <c r="A515" s="148">
        <v>506</v>
      </c>
      <c r="B515" s="44" t="s">
        <v>231</v>
      </c>
      <c r="C515" s="103" t="s">
        <v>844</v>
      </c>
      <c r="D515" s="103" t="s">
        <v>825</v>
      </c>
      <c r="E515" s="103" t="s">
        <v>826</v>
      </c>
      <c r="F515" s="103" t="s">
        <v>822</v>
      </c>
      <c r="G515" s="106">
        <v>75000</v>
      </c>
      <c r="H515" s="107">
        <v>75000</v>
      </c>
      <c r="I515" s="132">
        <f t="shared" si="7"/>
        <v>100</v>
      </c>
    </row>
    <row r="516" spans="1:9" ht="25.5">
      <c r="A516" s="148">
        <v>507</v>
      </c>
      <c r="B516" s="116" t="s">
        <v>173</v>
      </c>
      <c r="C516" s="103" t="s">
        <v>156</v>
      </c>
      <c r="D516" s="103" t="s">
        <v>819</v>
      </c>
      <c r="E516" s="103" t="s">
        <v>130</v>
      </c>
      <c r="F516" s="103" t="s">
        <v>131</v>
      </c>
      <c r="G516" s="106">
        <v>157526754.41</v>
      </c>
      <c r="H516" s="107">
        <v>139617047.62</v>
      </c>
      <c r="I516" s="132">
        <f t="shared" si="7"/>
        <v>88.63068889022762</v>
      </c>
    </row>
    <row r="517" spans="1:9" ht="12.75">
      <c r="A517" s="148">
        <v>508</v>
      </c>
      <c r="B517" s="116" t="s">
        <v>258</v>
      </c>
      <c r="C517" s="103" t="s">
        <v>156</v>
      </c>
      <c r="D517" s="103" t="s">
        <v>391</v>
      </c>
      <c r="E517" s="103" t="s">
        <v>130</v>
      </c>
      <c r="F517" s="103" t="s">
        <v>131</v>
      </c>
      <c r="G517" s="106">
        <v>22267511.76</v>
      </c>
      <c r="H517" s="107">
        <v>21968484.08</v>
      </c>
      <c r="I517" s="132">
        <f t="shared" si="7"/>
        <v>98.65711228437675</v>
      </c>
    </row>
    <row r="518" spans="1:9" ht="38.25">
      <c r="A518" s="148">
        <v>509</v>
      </c>
      <c r="B518" s="116" t="s">
        <v>274</v>
      </c>
      <c r="C518" s="103" t="s">
        <v>156</v>
      </c>
      <c r="D518" s="103" t="s">
        <v>845</v>
      </c>
      <c r="E518" s="103" t="s">
        <v>130</v>
      </c>
      <c r="F518" s="103" t="s">
        <v>131</v>
      </c>
      <c r="G518" s="106">
        <v>1190951</v>
      </c>
      <c r="H518" s="107">
        <v>1177712.28</v>
      </c>
      <c r="I518" s="132">
        <f t="shared" si="7"/>
        <v>98.88839087418374</v>
      </c>
    </row>
    <row r="519" spans="1:9" ht="12.75">
      <c r="A519" s="148">
        <v>510</v>
      </c>
      <c r="B519" s="44" t="s">
        <v>275</v>
      </c>
      <c r="C519" s="103" t="s">
        <v>156</v>
      </c>
      <c r="D519" s="103" t="s">
        <v>845</v>
      </c>
      <c r="E519" s="103" t="s">
        <v>846</v>
      </c>
      <c r="F519" s="103" t="s">
        <v>131</v>
      </c>
      <c r="G519" s="106">
        <v>1190951</v>
      </c>
      <c r="H519" s="107">
        <v>1177712.28</v>
      </c>
      <c r="I519" s="132">
        <f t="shared" si="7"/>
        <v>98.88839087418374</v>
      </c>
    </row>
    <row r="520" spans="1:9" ht="12.75">
      <c r="A520" s="148">
        <v>511</v>
      </c>
      <c r="B520" s="44" t="s">
        <v>231</v>
      </c>
      <c r="C520" s="103" t="s">
        <v>156</v>
      </c>
      <c r="D520" s="103" t="s">
        <v>845</v>
      </c>
      <c r="E520" s="103" t="s">
        <v>846</v>
      </c>
      <c r="F520" s="103" t="s">
        <v>822</v>
      </c>
      <c r="G520" s="106">
        <v>1190951</v>
      </c>
      <c r="H520" s="107">
        <v>1177712.28</v>
      </c>
      <c r="I520" s="132">
        <f t="shared" si="7"/>
        <v>98.88839087418374</v>
      </c>
    </row>
    <row r="521" spans="1:9" ht="51">
      <c r="A521" s="148">
        <v>512</v>
      </c>
      <c r="B521" s="116" t="s">
        <v>267</v>
      </c>
      <c r="C521" s="103" t="s">
        <v>156</v>
      </c>
      <c r="D521" s="103" t="s">
        <v>820</v>
      </c>
      <c r="E521" s="103" t="s">
        <v>130</v>
      </c>
      <c r="F521" s="103" t="s">
        <v>131</v>
      </c>
      <c r="G521" s="106">
        <v>17853252.35</v>
      </c>
      <c r="H521" s="107">
        <v>17662554.26</v>
      </c>
      <c r="I521" s="132">
        <f t="shared" si="7"/>
        <v>98.93185798160748</v>
      </c>
    </row>
    <row r="522" spans="1:9" ht="12.75">
      <c r="A522" s="148">
        <v>513</v>
      </c>
      <c r="B522" s="44" t="s">
        <v>277</v>
      </c>
      <c r="C522" s="103" t="s">
        <v>156</v>
      </c>
      <c r="D522" s="103" t="s">
        <v>820</v>
      </c>
      <c r="E522" s="103" t="s">
        <v>102</v>
      </c>
      <c r="F522" s="103" t="s">
        <v>131</v>
      </c>
      <c r="G522" s="106">
        <v>17632979.82</v>
      </c>
      <c r="H522" s="107">
        <v>17442281.73</v>
      </c>
      <c r="I522" s="132">
        <f t="shared" si="7"/>
        <v>98.91851466997255</v>
      </c>
    </row>
    <row r="523" spans="1:9" ht="12.75">
      <c r="A523" s="148">
        <v>514</v>
      </c>
      <c r="B523" s="44" t="s">
        <v>231</v>
      </c>
      <c r="C523" s="103" t="s">
        <v>156</v>
      </c>
      <c r="D523" s="103" t="s">
        <v>820</v>
      </c>
      <c r="E523" s="103" t="s">
        <v>102</v>
      </c>
      <c r="F523" s="103" t="s">
        <v>822</v>
      </c>
      <c r="G523" s="106">
        <v>17632979.82</v>
      </c>
      <c r="H523" s="107">
        <v>17442281.73</v>
      </c>
      <c r="I523" s="132">
        <f aca="true" t="shared" si="8" ref="I523:I586">H523/G523*100</f>
        <v>98.91851466997255</v>
      </c>
    </row>
    <row r="524" spans="1:9" ht="75.75" customHeight="1">
      <c r="A524" s="148">
        <v>515</v>
      </c>
      <c r="B524" s="44" t="s">
        <v>281</v>
      </c>
      <c r="C524" s="103" t="s">
        <v>156</v>
      </c>
      <c r="D524" s="103" t="s">
        <v>820</v>
      </c>
      <c r="E524" s="103" t="s">
        <v>534</v>
      </c>
      <c r="F524" s="103" t="s">
        <v>131</v>
      </c>
      <c r="G524" s="106">
        <v>122272.53</v>
      </c>
      <c r="H524" s="107">
        <v>122272.53</v>
      </c>
      <c r="I524" s="132">
        <f t="shared" si="8"/>
        <v>100</v>
      </c>
    </row>
    <row r="525" spans="1:9" ht="12.75">
      <c r="A525" s="148">
        <v>516</v>
      </c>
      <c r="B525" s="44" t="s">
        <v>231</v>
      </c>
      <c r="C525" s="103" t="s">
        <v>156</v>
      </c>
      <c r="D525" s="103" t="s">
        <v>820</v>
      </c>
      <c r="E525" s="103" t="s">
        <v>534</v>
      </c>
      <c r="F525" s="103" t="s">
        <v>822</v>
      </c>
      <c r="G525" s="106">
        <v>122272.53</v>
      </c>
      <c r="H525" s="107">
        <v>122272.53</v>
      </c>
      <c r="I525" s="132">
        <f t="shared" si="8"/>
        <v>100</v>
      </c>
    </row>
    <row r="526" spans="1:9" ht="25.5">
      <c r="A526" s="148">
        <v>517</v>
      </c>
      <c r="B526" s="44" t="s">
        <v>266</v>
      </c>
      <c r="C526" s="103" t="s">
        <v>156</v>
      </c>
      <c r="D526" s="103" t="s">
        <v>820</v>
      </c>
      <c r="E526" s="103" t="s">
        <v>198</v>
      </c>
      <c r="F526" s="103" t="s">
        <v>131</v>
      </c>
      <c r="G526" s="106">
        <v>98000</v>
      </c>
      <c r="H526" s="107">
        <v>98000</v>
      </c>
      <c r="I526" s="132">
        <f t="shared" si="8"/>
        <v>100</v>
      </c>
    </row>
    <row r="527" spans="1:9" ht="12.75">
      <c r="A527" s="148">
        <v>518</v>
      </c>
      <c r="B527" s="44" t="s">
        <v>238</v>
      </c>
      <c r="C527" s="103" t="s">
        <v>156</v>
      </c>
      <c r="D527" s="103" t="s">
        <v>820</v>
      </c>
      <c r="E527" s="103" t="s">
        <v>198</v>
      </c>
      <c r="F527" s="103" t="s">
        <v>107</v>
      </c>
      <c r="G527" s="106">
        <v>98000</v>
      </c>
      <c r="H527" s="107">
        <v>98000</v>
      </c>
      <c r="I527" s="132">
        <f t="shared" si="8"/>
        <v>100</v>
      </c>
    </row>
    <row r="528" spans="1:9" ht="38.25">
      <c r="A528" s="148">
        <v>519</v>
      </c>
      <c r="B528" s="116" t="s">
        <v>282</v>
      </c>
      <c r="C528" s="103" t="s">
        <v>156</v>
      </c>
      <c r="D528" s="103" t="s">
        <v>103</v>
      </c>
      <c r="E528" s="103" t="s">
        <v>130</v>
      </c>
      <c r="F528" s="103" t="s">
        <v>131</v>
      </c>
      <c r="G528" s="106">
        <v>39500</v>
      </c>
      <c r="H528" s="107">
        <v>0</v>
      </c>
      <c r="I528" s="132">
        <f t="shared" si="8"/>
        <v>0</v>
      </c>
    </row>
    <row r="529" spans="1:9" ht="38.25">
      <c r="A529" s="148">
        <v>520</v>
      </c>
      <c r="B529" s="44" t="s">
        <v>284</v>
      </c>
      <c r="C529" s="103" t="s">
        <v>156</v>
      </c>
      <c r="D529" s="103" t="s">
        <v>103</v>
      </c>
      <c r="E529" s="103" t="s">
        <v>535</v>
      </c>
      <c r="F529" s="103" t="s">
        <v>131</v>
      </c>
      <c r="G529" s="106">
        <v>39500</v>
      </c>
      <c r="H529" s="107">
        <v>0</v>
      </c>
      <c r="I529" s="132">
        <f t="shared" si="8"/>
        <v>0</v>
      </c>
    </row>
    <row r="530" spans="1:9" ht="12.75">
      <c r="A530" s="148">
        <v>521</v>
      </c>
      <c r="B530" s="44" t="s">
        <v>231</v>
      </c>
      <c r="C530" s="103" t="s">
        <v>156</v>
      </c>
      <c r="D530" s="103" t="s">
        <v>103</v>
      </c>
      <c r="E530" s="103" t="s">
        <v>535</v>
      </c>
      <c r="F530" s="103" t="s">
        <v>822</v>
      </c>
      <c r="G530" s="106">
        <v>39500</v>
      </c>
      <c r="H530" s="107">
        <v>0</v>
      </c>
      <c r="I530" s="132">
        <f t="shared" si="8"/>
        <v>0</v>
      </c>
    </row>
    <row r="531" spans="1:9" ht="25.5">
      <c r="A531" s="148">
        <v>522</v>
      </c>
      <c r="B531" s="116" t="s">
        <v>287</v>
      </c>
      <c r="C531" s="103" t="s">
        <v>156</v>
      </c>
      <c r="D531" s="103" t="s">
        <v>879</v>
      </c>
      <c r="E531" s="103" t="s">
        <v>130</v>
      </c>
      <c r="F531" s="103" t="s">
        <v>131</v>
      </c>
      <c r="G531" s="106">
        <v>545200</v>
      </c>
      <c r="H531" s="107">
        <v>545200</v>
      </c>
      <c r="I531" s="132">
        <f t="shared" si="8"/>
        <v>100</v>
      </c>
    </row>
    <row r="532" spans="1:9" ht="12.75">
      <c r="A532" s="148">
        <v>523</v>
      </c>
      <c r="B532" s="44" t="s">
        <v>288</v>
      </c>
      <c r="C532" s="103" t="s">
        <v>156</v>
      </c>
      <c r="D532" s="103" t="s">
        <v>879</v>
      </c>
      <c r="E532" s="103" t="s">
        <v>880</v>
      </c>
      <c r="F532" s="103" t="s">
        <v>131</v>
      </c>
      <c r="G532" s="106">
        <v>545200</v>
      </c>
      <c r="H532" s="107">
        <v>545200</v>
      </c>
      <c r="I532" s="132">
        <f t="shared" si="8"/>
        <v>100</v>
      </c>
    </row>
    <row r="533" spans="1:9" ht="12.75">
      <c r="A533" s="148">
        <v>524</v>
      </c>
      <c r="B533" s="44" t="s">
        <v>289</v>
      </c>
      <c r="C533" s="103" t="s">
        <v>156</v>
      </c>
      <c r="D533" s="103" t="s">
        <v>879</v>
      </c>
      <c r="E533" s="103" t="s">
        <v>880</v>
      </c>
      <c r="F533" s="103" t="s">
        <v>20</v>
      </c>
      <c r="G533" s="106">
        <v>545200</v>
      </c>
      <c r="H533" s="107">
        <v>545200</v>
      </c>
      <c r="I533" s="132">
        <f t="shared" si="8"/>
        <v>100</v>
      </c>
    </row>
    <row r="534" spans="1:9" ht="12.75">
      <c r="A534" s="148">
        <v>525</v>
      </c>
      <c r="B534" s="116" t="s">
        <v>290</v>
      </c>
      <c r="C534" s="103" t="s">
        <v>156</v>
      </c>
      <c r="D534" s="103" t="s">
        <v>21</v>
      </c>
      <c r="E534" s="103" t="s">
        <v>130</v>
      </c>
      <c r="F534" s="103" t="s">
        <v>131</v>
      </c>
      <c r="G534" s="106">
        <v>25000</v>
      </c>
      <c r="H534" s="107">
        <v>0</v>
      </c>
      <c r="I534" s="132">
        <f t="shared" si="8"/>
        <v>0</v>
      </c>
    </row>
    <row r="535" spans="1:9" ht="12.75">
      <c r="A535" s="148">
        <v>526</v>
      </c>
      <c r="B535" s="44" t="s">
        <v>291</v>
      </c>
      <c r="C535" s="103" t="s">
        <v>156</v>
      </c>
      <c r="D535" s="103" t="s">
        <v>21</v>
      </c>
      <c r="E535" s="103" t="s">
        <v>22</v>
      </c>
      <c r="F535" s="103" t="s">
        <v>131</v>
      </c>
      <c r="G535" s="106">
        <v>25000</v>
      </c>
      <c r="H535" s="107">
        <v>0</v>
      </c>
      <c r="I535" s="132">
        <f t="shared" si="8"/>
        <v>0</v>
      </c>
    </row>
    <row r="536" spans="1:9" ht="12.75">
      <c r="A536" s="148">
        <v>527</v>
      </c>
      <c r="B536" s="44" t="s">
        <v>289</v>
      </c>
      <c r="C536" s="103" t="s">
        <v>156</v>
      </c>
      <c r="D536" s="103" t="s">
        <v>21</v>
      </c>
      <c r="E536" s="103" t="s">
        <v>22</v>
      </c>
      <c r="F536" s="103" t="s">
        <v>20</v>
      </c>
      <c r="G536" s="106">
        <v>25000</v>
      </c>
      <c r="H536" s="107">
        <v>0</v>
      </c>
      <c r="I536" s="132">
        <f t="shared" si="8"/>
        <v>0</v>
      </c>
    </row>
    <row r="537" spans="1:9" ht="12.75">
      <c r="A537" s="148">
        <v>528</v>
      </c>
      <c r="B537" s="116" t="s">
        <v>259</v>
      </c>
      <c r="C537" s="103" t="s">
        <v>156</v>
      </c>
      <c r="D537" s="103" t="s">
        <v>23</v>
      </c>
      <c r="E537" s="103" t="s">
        <v>130</v>
      </c>
      <c r="F537" s="103" t="s">
        <v>131</v>
      </c>
      <c r="G537" s="106">
        <v>2613608.41</v>
      </c>
      <c r="H537" s="107">
        <v>2583017.54</v>
      </c>
      <c r="I537" s="132">
        <f t="shared" si="8"/>
        <v>98.82955419476936</v>
      </c>
    </row>
    <row r="538" spans="1:9" ht="12.75">
      <c r="A538" s="148">
        <v>529</v>
      </c>
      <c r="B538" s="44" t="s">
        <v>277</v>
      </c>
      <c r="C538" s="103" t="s">
        <v>156</v>
      </c>
      <c r="D538" s="103" t="s">
        <v>23</v>
      </c>
      <c r="E538" s="103" t="s">
        <v>102</v>
      </c>
      <c r="F538" s="103" t="s">
        <v>131</v>
      </c>
      <c r="G538" s="106">
        <v>1270924.04</v>
      </c>
      <c r="H538" s="107">
        <v>1270797.36</v>
      </c>
      <c r="I538" s="132">
        <f t="shared" si="8"/>
        <v>99.99003244914621</v>
      </c>
    </row>
    <row r="539" spans="1:9" ht="12.75">
      <c r="A539" s="148">
        <v>530</v>
      </c>
      <c r="B539" s="44" t="s">
        <v>231</v>
      </c>
      <c r="C539" s="103" t="s">
        <v>156</v>
      </c>
      <c r="D539" s="103" t="s">
        <v>23</v>
      </c>
      <c r="E539" s="103" t="s">
        <v>102</v>
      </c>
      <c r="F539" s="103" t="s">
        <v>822</v>
      </c>
      <c r="G539" s="106">
        <v>1270924.04</v>
      </c>
      <c r="H539" s="107">
        <v>1270797.36</v>
      </c>
      <c r="I539" s="132">
        <f t="shared" si="8"/>
        <v>99.99003244914621</v>
      </c>
    </row>
    <row r="540" spans="1:9" ht="25.5">
      <c r="A540" s="148">
        <v>531</v>
      </c>
      <c r="B540" s="44" t="s">
        <v>294</v>
      </c>
      <c r="C540" s="103" t="s">
        <v>156</v>
      </c>
      <c r="D540" s="103" t="s">
        <v>23</v>
      </c>
      <c r="E540" s="103" t="s">
        <v>536</v>
      </c>
      <c r="F540" s="103" t="s">
        <v>131</v>
      </c>
      <c r="G540" s="106">
        <v>50000</v>
      </c>
      <c r="H540" s="107">
        <v>50000</v>
      </c>
      <c r="I540" s="132">
        <f t="shared" si="8"/>
        <v>100</v>
      </c>
    </row>
    <row r="541" spans="1:9" ht="12.75">
      <c r="A541" s="148">
        <v>532</v>
      </c>
      <c r="B541" s="44" t="s">
        <v>231</v>
      </c>
      <c r="C541" s="103" t="s">
        <v>156</v>
      </c>
      <c r="D541" s="103" t="s">
        <v>23</v>
      </c>
      <c r="E541" s="103" t="s">
        <v>536</v>
      </c>
      <c r="F541" s="103" t="s">
        <v>822</v>
      </c>
      <c r="G541" s="106">
        <v>50000</v>
      </c>
      <c r="H541" s="107">
        <v>50000</v>
      </c>
      <c r="I541" s="132">
        <f t="shared" si="8"/>
        <v>100</v>
      </c>
    </row>
    <row r="542" spans="1:9" ht="12.75">
      <c r="A542" s="148">
        <v>533</v>
      </c>
      <c r="B542" s="44" t="s">
        <v>295</v>
      </c>
      <c r="C542" s="103" t="s">
        <v>156</v>
      </c>
      <c r="D542" s="103" t="s">
        <v>23</v>
      </c>
      <c r="E542" s="103" t="s">
        <v>519</v>
      </c>
      <c r="F542" s="103" t="s">
        <v>131</v>
      </c>
      <c r="G542" s="106">
        <v>827684.37</v>
      </c>
      <c r="H542" s="107">
        <v>817820.19</v>
      </c>
      <c r="I542" s="132">
        <f t="shared" si="8"/>
        <v>98.80821961154105</v>
      </c>
    </row>
    <row r="543" spans="1:9" ht="12.75">
      <c r="A543" s="148">
        <v>534</v>
      </c>
      <c r="B543" s="44" t="s">
        <v>231</v>
      </c>
      <c r="C543" s="103" t="s">
        <v>156</v>
      </c>
      <c r="D543" s="103" t="s">
        <v>23</v>
      </c>
      <c r="E543" s="103" t="s">
        <v>519</v>
      </c>
      <c r="F543" s="103" t="s">
        <v>822</v>
      </c>
      <c r="G543" s="106">
        <v>827684.37</v>
      </c>
      <c r="H543" s="107">
        <v>817820.19</v>
      </c>
      <c r="I543" s="132">
        <f t="shared" si="8"/>
        <v>98.80821961154105</v>
      </c>
    </row>
    <row r="544" spans="1:9" ht="51">
      <c r="A544" s="148">
        <v>535</v>
      </c>
      <c r="B544" s="44" t="s">
        <v>280</v>
      </c>
      <c r="C544" s="103" t="s">
        <v>156</v>
      </c>
      <c r="D544" s="103" t="s">
        <v>23</v>
      </c>
      <c r="E544" s="103" t="s">
        <v>864</v>
      </c>
      <c r="F544" s="103" t="s">
        <v>131</v>
      </c>
      <c r="G544" s="106">
        <v>389000</v>
      </c>
      <c r="H544" s="107">
        <v>388999.99</v>
      </c>
      <c r="I544" s="132">
        <f t="shared" si="8"/>
        <v>99.9999974293059</v>
      </c>
    </row>
    <row r="545" spans="1:9" ht="12.75">
      <c r="A545" s="148">
        <v>536</v>
      </c>
      <c r="B545" s="44" t="s">
        <v>231</v>
      </c>
      <c r="C545" s="103" t="s">
        <v>156</v>
      </c>
      <c r="D545" s="103" t="s">
        <v>23</v>
      </c>
      <c r="E545" s="103" t="s">
        <v>864</v>
      </c>
      <c r="F545" s="103" t="s">
        <v>822</v>
      </c>
      <c r="G545" s="106">
        <v>389000</v>
      </c>
      <c r="H545" s="107">
        <v>388999.99</v>
      </c>
      <c r="I545" s="132">
        <f t="shared" si="8"/>
        <v>99.9999974293059</v>
      </c>
    </row>
    <row r="546" spans="1:9" ht="25.5">
      <c r="A546" s="148">
        <v>537</v>
      </c>
      <c r="B546" s="44" t="s">
        <v>257</v>
      </c>
      <c r="C546" s="103" t="s">
        <v>156</v>
      </c>
      <c r="D546" s="103" t="s">
        <v>23</v>
      </c>
      <c r="E546" s="103" t="s">
        <v>190</v>
      </c>
      <c r="F546" s="103" t="s">
        <v>131</v>
      </c>
      <c r="G546" s="106">
        <v>58000</v>
      </c>
      <c r="H546" s="107">
        <v>37400</v>
      </c>
      <c r="I546" s="132">
        <f t="shared" si="8"/>
        <v>64.48275862068965</v>
      </c>
    </row>
    <row r="547" spans="1:9" ht="12.75">
      <c r="A547" s="148">
        <v>538</v>
      </c>
      <c r="B547" s="44" t="s">
        <v>231</v>
      </c>
      <c r="C547" s="103" t="s">
        <v>156</v>
      </c>
      <c r="D547" s="103" t="s">
        <v>23</v>
      </c>
      <c r="E547" s="103" t="s">
        <v>190</v>
      </c>
      <c r="F547" s="103" t="s">
        <v>822</v>
      </c>
      <c r="G547" s="106">
        <v>58000</v>
      </c>
      <c r="H547" s="107">
        <v>37400</v>
      </c>
      <c r="I547" s="132">
        <f t="shared" si="8"/>
        <v>64.48275862068965</v>
      </c>
    </row>
    <row r="548" spans="1:9" ht="25.5">
      <c r="A548" s="148">
        <v>539</v>
      </c>
      <c r="B548" s="44" t="s">
        <v>262</v>
      </c>
      <c r="C548" s="103" t="s">
        <v>156</v>
      </c>
      <c r="D548" s="103" t="s">
        <v>23</v>
      </c>
      <c r="E548" s="103" t="s">
        <v>191</v>
      </c>
      <c r="F548" s="103" t="s">
        <v>131</v>
      </c>
      <c r="G548" s="106">
        <v>18000</v>
      </c>
      <c r="H548" s="107">
        <v>18000</v>
      </c>
      <c r="I548" s="132">
        <f t="shared" si="8"/>
        <v>100</v>
      </c>
    </row>
    <row r="549" spans="1:9" ht="12.75">
      <c r="A549" s="148">
        <v>540</v>
      </c>
      <c r="B549" s="44" t="s">
        <v>231</v>
      </c>
      <c r="C549" s="103" t="s">
        <v>156</v>
      </c>
      <c r="D549" s="103" t="s">
        <v>23</v>
      </c>
      <c r="E549" s="103" t="s">
        <v>191</v>
      </c>
      <c r="F549" s="103" t="s">
        <v>822</v>
      </c>
      <c r="G549" s="106">
        <v>18000</v>
      </c>
      <c r="H549" s="107">
        <v>18000</v>
      </c>
      <c r="I549" s="132">
        <f t="shared" si="8"/>
        <v>100</v>
      </c>
    </row>
    <row r="550" spans="1:9" ht="12.75">
      <c r="A550" s="148">
        <v>541</v>
      </c>
      <c r="B550" s="116" t="s">
        <v>296</v>
      </c>
      <c r="C550" s="103" t="s">
        <v>156</v>
      </c>
      <c r="D550" s="103" t="s">
        <v>392</v>
      </c>
      <c r="E550" s="103" t="s">
        <v>130</v>
      </c>
      <c r="F550" s="103" t="s">
        <v>131</v>
      </c>
      <c r="G550" s="106">
        <v>1311600</v>
      </c>
      <c r="H550" s="107">
        <v>1311600</v>
      </c>
      <c r="I550" s="132">
        <f t="shared" si="8"/>
        <v>100</v>
      </c>
    </row>
    <row r="551" spans="1:9" ht="12.75">
      <c r="A551" s="148">
        <v>542</v>
      </c>
      <c r="B551" s="116" t="s">
        <v>297</v>
      </c>
      <c r="C551" s="103" t="s">
        <v>156</v>
      </c>
      <c r="D551" s="103" t="s">
        <v>823</v>
      </c>
      <c r="E551" s="103" t="s">
        <v>130</v>
      </c>
      <c r="F551" s="103" t="s">
        <v>131</v>
      </c>
      <c r="G551" s="106">
        <v>1311600</v>
      </c>
      <c r="H551" s="107">
        <v>1311600</v>
      </c>
      <c r="I551" s="132">
        <f t="shared" si="8"/>
        <v>100</v>
      </c>
    </row>
    <row r="552" spans="1:9" ht="25.5" customHeight="1">
      <c r="A552" s="148">
        <v>543</v>
      </c>
      <c r="B552" s="44" t="s">
        <v>298</v>
      </c>
      <c r="C552" s="103" t="s">
        <v>156</v>
      </c>
      <c r="D552" s="103" t="s">
        <v>823</v>
      </c>
      <c r="E552" s="103" t="s">
        <v>824</v>
      </c>
      <c r="F552" s="103" t="s">
        <v>131</v>
      </c>
      <c r="G552" s="106">
        <v>1311600</v>
      </c>
      <c r="H552" s="107">
        <v>1311600</v>
      </c>
      <c r="I552" s="132">
        <f t="shared" si="8"/>
        <v>100</v>
      </c>
    </row>
    <row r="553" spans="1:9" ht="12.75">
      <c r="A553" s="148">
        <v>544</v>
      </c>
      <c r="B553" s="44" t="s">
        <v>231</v>
      </c>
      <c r="C553" s="103" t="s">
        <v>156</v>
      </c>
      <c r="D553" s="103" t="s">
        <v>823</v>
      </c>
      <c r="E553" s="103" t="s">
        <v>824</v>
      </c>
      <c r="F553" s="103" t="s">
        <v>822</v>
      </c>
      <c r="G553" s="106">
        <v>1311600</v>
      </c>
      <c r="H553" s="107">
        <v>1311600</v>
      </c>
      <c r="I553" s="132">
        <f t="shared" si="8"/>
        <v>100</v>
      </c>
    </row>
    <row r="554" spans="1:9" ht="25.5">
      <c r="A554" s="148">
        <v>545</v>
      </c>
      <c r="B554" s="116" t="s">
        <v>228</v>
      </c>
      <c r="C554" s="103" t="s">
        <v>156</v>
      </c>
      <c r="D554" s="103" t="s">
        <v>393</v>
      </c>
      <c r="E554" s="103" t="s">
        <v>130</v>
      </c>
      <c r="F554" s="103" t="s">
        <v>131</v>
      </c>
      <c r="G554" s="106">
        <v>4577064.42</v>
      </c>
      <c r="H554" s="107">
        <v>4486763.81</v>
      </c>
      <c r="I554" s="132">
        <f t="shared" si="8"/>
        <v>98.02710642206779</v>
      </c>
    </row>
    <row r="555" spans="1:9" ht="12.75">
      <c r="A555" s="148">
        <v>546</v>
      </c>
      <c r="B555" s="116" t="s">
        <v>229</v>
      </c>
      <c r="C555" s="103" t="s">
        <v>156</v>
      </c>
      <c r="D555" s="103" t="s">
        <v>24</v>
      </c>
      <c r="E555" s="103" t="s">
        <v>130</v>
      </c>
      <c r="F555" s="103" t="s">
        <v>131</v>
      </c>
      <c r="G555" s="106">
        <v>42000</v>
      </c>
      <c r="H555" s="107">
        <v>41000</v>
      </c>
      <c r="I555" s="132">
        <f t="shared" si="8"/>
        <v>97.61904761904762</v>
      </c>
    </row>
    <row r="556" spans="1:9" ht="25.5">
      <c r="A556" s="148">
        <v>547</v>
      </c>
      <c r="B556" s="44" t="s">
        <v>227</v>
      </c>
      <c r="C556" s="103" t="s">
        <v>156</v>
      </c>
      <c r="D556" s="103" t="s">
        <v>24</v>
      </c>
      <c r="E556" s="103" t="s">
        <v>896</v>
      </c>
      <c r="F556" s="103" t="s">
        <v>131</v>
      </c>
      <c r="G556" s="106">
        <v>42000</v>
      </c>
      <c r="H556" s="107">
        <v>41000</v>
      </c>
      <c r="I556" s="132">
        <f t="shared" si="8"/>
        <v>97.61904761904762</v>
      </c>
    </row>
    <row r="557" spans="1:9" ht="12.75">
      <c r="A557" s="148">
        <v>548</v>
      </c>
      <c r="B557" s="44" t="s">
        <v>230</v>
      </c>
      <c r="C557" s="103" t="s">
        <v>156</v>
      </c>
      <c r="D557" s="103" t="s">
        <v>24</v>
      </c>
      <c r="E557" s="103" t="s">
        <v>896</v>
      </c>
      <c r="F557" s="103" t="s">
        <v>192</v>
      </c>
      <c r="G557" s="106">
        <v>42000</v>
      </c>
      <c r="H557" s="107">
        <v>41000</v>
      </c>
      <c r="I557" s="132">
        <f t="shared" si="8"/>
        <v>97.61904761904762</v>
      </c>
    </row>
    <row r="558" spans="1:9" ht="38.25">
      <c r="A558" s="148">
        <v>549</v>
      </c>
      <c r="B558" s="116" t="s">
        <v>261</v>
      </c>
      <c r="C558" s="103" t="s">
        <v>156</v>
      </c>
      <c r="D558" s="103" t="s">
        <v>25</v>
      </c>
      <c r="E558" s="103" t="s">
        <v>130</v>
      </c>
      <c r="F558" s="103" t="s">
        <v>131</v>
      </c>
      <c r="G558" s="106">
        <v>394359</v>
      </c>
      <c r="H558" s="107">
        <v>378604</v>
      </c>
      <c r="I558" s="132">
        <f t="shared" si="8"/>
        <v>96.00490923245063</v>
      </c>
    </row>
    <row r="559" spans="1:9" ht="38.25">
      <c r="A559" s="148">
        <v>550</v>
      </c>
      <c r="B559" s="44" t="s">
        <v>299</v>
      </c>
      <c r="C559" s="103" t="s">
        <v>156</v>
      </c>
      <c r="D559" s="103" t="s">
        <v>25</v>
      </c>
      <c r="E559" s="103" t="s">
        <v>26</v>
      </c>
      <c r="F559" s="103" t="s">
        <v>131</v>
      </c>
      <c r="G559" s="106">
        <v>384359</v>
      </c>
      <c r="H559" s="107">
        <v>371361</v>
      </c>
      <c r="I559" s="132">
        <f t="shared" si="8"/>
        <v>96.61826573593957</v>
      </c>
    </row>
    <row r="560" spans="1:9" ht="12.75">
      <c r="A560" s="148">
        <v>551</v>
      </c>
      <c r="B560" s="44" t="s">
        <v>231</v>
      </c>
      <c r="C560" s="103" t="s">
        <v>156</v>
      </c>
      <c r="D560" s="103" t="s">
        <v>25</v>
      </c>
      <c r="E560" s="103" t="s">
        <v>26</v>
      </c>
      <c r="F560" s="103" t="s">
        <v>822</v>
      </c>
      <c r="G560" s="106">
        <v>384359</v>
      </c>
      <c r="H560" s="107">
        <v>371361</v>
      </c>
      <c r="I560" s="132">
        <f t="shared" si="8"/>
        <v>96.61826573593957</v>
      </c>
    </row>
    <row r="561" spans="1:9" ht="25.5">
      <c r="A561" s="148">
        <v>552</v>
      </c>
      <c r="B561" s="44" t="s">
        <v>260</v>
      </c>
      <c r="C561" s="103" t="s">
        <v>156</v>
      </c>
      <c r="D561" s="103" t="s">
        <v>25</v>
      </c>
      <c r="E561" s="103" t="s">
        <v>193</v>
      </c>
      <c r="F561" s="103" t="s">
        <v>131</v>
      </c>
      <c r="G561" s="106">
        <v>10000</v>
      </c>
      <c r="H561" s="107">
        <v>7243</v>
      </c>
      <c r="I561" s="132">
        <f t="shared" si="8"/>
        <v>72.43</v>
      </c>
    </row>
    <row r="562" spans="1:9" ht="12.75">
      <c r="A562" s="148">
        <v>553</v>
      </c>
      <c r="B562" s="44" t="s">
        <v>231</v>
      </c>
      <c r="C562" s="103" t="s">
        <v>156</v>
      </c>
      <c r="D562" s="103" t="s">
        <v>25</v>
      </c>
      <c r="E562" s="103" t="s">
        <v>193</v>
      </c>
      <c r="F562" s="103" t="s">
        <v>822</v>
      </c>
      <c r="G562" s="106">
        <v>10000</v>
      </c>
      <c r="H562" s="107">
        <v>7243</v>
      </c>
      <c r="I562" s="132">
        <f t="shared" si="8"/>
        <v>72.43</v>
      </c>
    </row>
    <row r="563" spans="1:9" ht="12.75">
      <c r="A563" s="148">
        <v>554</v>
      </c>
      <c r="B563" s="116" t="s">
        <v>300</v>
      </c>
      <c r="C563" s="103" t="s">
        <v>156</v>
      </c>
      <c r="D563" s="103" t="s">
        <v>133</v>
      </c>
      <c r="E563" s="103" t="s">
        <v>130</v>
      </c>
      <c r="F563" s="103" t="s">
        <v>131</v>
      </c>
      <c r="G563" s="106">
        <v>4140705.42</v>
      </c>
      <c r="H563" s="107">
        <v>4067159.81</v>
      </c>
      <c r="I563" s="132">
        <f t="shared" si="8"/>
        <v>98.22383863279026</v>
      </c>
    </row>
    <row r="564" spans="1:9" ht="12.75">
      <c r="A564" s="148">
        <v>555</v>
      </c>
      <c r="B564" s="44" t="s">
        <v>301</v>
      </c>
      <c r="C564" s="103" t="s">
        <v>156</v>
      </c>
      <c r="D564" s="103" t="s">
        <v>133</v>
      </c>
      <c r="E564" s="103" t="s">
        <v>27</v>
      </c>
      <c r="F564" s="103" t="s">
        <v>131</v>
      </c>
      <c r="G564" s="106">
        <v>4122054.32</v>
      </c>
      <c r="H564" s="107">
        <v>4048508.71</v>
      </c>
      <c r="I564" s="132">
        <f t="shared" si="8"/>
        <v>98.21580201786375</v>
      </c>
    </row>
    <row r="565" spans="1:9" ht="12.75">
      <c r="A565" s="148">
        <v>556</v>
      </c>
      <c r="B565" s="44" t="s">
        <v>272</v>
      </c>
      <c r="C565" s="103" t="s">
        <v>156</v>
      </c>
      <c r="D565" s="103" t="s">
        <v>133</v>
      </c>
      <c r="E565" s="103" t="s">
        <v>27</v>
      </c>
      <c r="F565" s="103" t="s">
        <v>182</v>
      </c>
      <c r="G565" s="106">
        <v>4122054.32</v>
      </c>
      <c r="H565" s="107">
        <v>4048508.71</v>
      </c>
      <c r="I565" s="132">
        <f t="shared" si="8"/>
        <v>98.21580201786375</v>
      </c>
    </row>
    <row r="566" spans="1:9" ht="76.5" customHeight="1">
      <c r="A566" s="148">
        <v>557</v>
      </c>
      <c r="B566" s="44" t="s">
        <v>281</v>
      </c>
      <c r="C566" s="103" t="s">
        <v>156</v>
      </c>
      <c r="D566" s="103" t="s">
        <v>133</v>
      </c>
      <c r="E566" s="103" t="s">
        <v>534</v>
      </c>
      <c r="F566" s="103" t="s">
        <v>131</v>
      </c>
      <c r="G566" s="106">
        <v>18651.1</v>
      </c>
      <c r="H566" s="107">
        <v>18651.1</v>
      </c>
      <c r="I566" s="132">
        <f t="shared" si="8"/>
        <v>100</v>
      </c>
    </row>
    <row r="567" spans="1:9" ht="12.75">
      <c r="A567" s="148">
        <v>558</v>
      </c>
      <c r="B567" s="44" t="s">
        <v>272</v>
      </c>
      <c r="C567" s="103" t="s">
        <v>156</v>
      </c>
      <c r="D567" s="103" t="s">
        <v>133</v>
      </c>
      <c r="E567" s="103" t="s">
        <v>534</v>
      </c>
      <c r="F567" s="103" t="s">
        <v>182</v>
      </c>
      <c r="G567" s="106">
        <v>18651.1</v>
      </c>
      <c r="H567" s="107">
        <v>18651.1</v>
      </c>
      <c r="I567" s="132">
        <f t="shared" si="8"/>
        <v>100</v>
      </c>
    </row>
    <row r="568" spans="1:9" ht="12.75">
      <c r="A568" s="148">
        <v>559</v>
      </c>
      <c r="B568" s="116" t="s">
        <v>232</v>
      </c>
      <c r="C568" s="103" t="s">
        <v>156</v>
      </c>
      <c r="D568" s="103" t="s">
        <v>394</v>
      </c>
      <c r="E568" s="103" t="s">
        <v>130</v>
      </c>
      <c r="F568" s="103" t="s">
        <v>131</v>
      </c>
      <c r="G568" s="106">
        <v>2362156.32</v>
      </c>
      <c r="H568" s="107">
        <v>2333156.32</v>
      </c>
      <c r="I568" s="132">
        <f t="shared" si="8"/>
        <v>98.77230817645464</v>
      </c>
    </row>
    <row r="569" spans="1:9" ht="12.75">
      <c r="A569" s="148">
        <v>560</v>
      </c>
      <c r="B569" s="116" t="s">
        <v>233</v>
      </c>
      <c r="C569" s="103" t="s">
        <v>156</v>
      </c>
      <c r="D569" s="103" t="s">
        <v>129</v>
      </c>
      <c r="E569" s="103" t="s">
        <v>130</v>
      </c>
      <c r="F569" s="103" t="s">
        <v>131</v>
      </c>
      <c r="G569" s="106">
        <v>700000</v>
      </c>
      <c r="H569" s="107">
        <v>700000</v>
      </c>
      <c r="I569" s="132">
        <f t="shared" si="8"/>
        <v>100</v>
      </c>
    </row>
    <row r="570" spans="1:9" ht="13.5" customHeight="1">
      <c r="A570" s="148">
        <v>561</v>
      </c>
      <c r="B570" s="44" t="s">
        <v>803</v>
      </c>
      <c r="C570" s="103" t="s">
        <v>156</v>
      </c>
      <c r="D570" s="103" t="s">
        <v>129</v>
      </c>
      <c r="E570" s="103" t="s">
        <v>897</v>
      </c>
      <c r="F570" s="103" t="s">
        <v>131</v>
      </c>
      <c r="G570" s="106">
        <v>700000</v>
      </c>
      <c r="H570" s="107">
        <v>700000</v>
      </c>
      <c r="I570" s="132">
        <f t="shared" si="8"/>
        <v>100</v>
      </c>
    </row>
    <row r="571" spans="1:9" ht="15" customHeight="1">
      <c r="A571" s="148">
        <v>562</v>
      </c>
      <c r="B571" s="44" t="s">
        <v>234</v>
      </c>
      <c r="C571" s="103" t="s">
        <v>156</v>
      </c>
      <c r="D571" s="103" t="s">
        <v>129</v>
      </c>
      <c r="E571" s="103" t="s">
        <v>897</v>
      </c>
      <c r="F571" s="103" t="s">
        <v>120</v>
      </c>
      <c r="G571" s="106">
        <v>700000</v>
      </c>
      <c r="H571" s="107">
        <v>700000</v>
      </c>
      <c r="I571" s="132">
        <f t="shared" si="8"/>
        <v>100</v>
      </c>
    </row>
    <row r="572" spans="1:9" ht="12.75">
      <c r="A572" s="148">
        <v>563</v>
      </c>
      <c r="B572" s="116" t="s">
        <v>303</v>
      </c>
      <c r="C572" s="103" t="s">
        <v>156</v>
      </c>
      <c r="D572" s="103" t="s">
        <v>183</v>
      </c>
      <c r="E572" s="103" t="s">
        <v>130</v>
      </c>
      <c r="F572" s="103" t="s">
        <v>131</v>
      </c>
      <c r="G572" s="106">
        <v>9000</v>
      </c>
      <c r="H572" s="107">
        <v>9000</v>
      </c>
      <c r="I572" s="132">
        <f t="shared" si="8"/>
        <v>100</v>
      </c>
    </row>
    <row r="573" spans="1:9" ht="12.75">
      <c r="A573" s="148">
        <v>564</v>
      </c>
      <c r="B573" s="44" t="s">
        <v>350</v>
      </c>
      <c r="C573" s="103" t="s">
        <v>156</v>
      </c>
      <c r="D573" s="103" t="s">
        <v>183</v>
      </c>
      <c r="E573" s="103" t="s">
        <v>408</v>
      </c>
      <c r="F573" s="103" t="s">
        <v>131</v>
      </c>
      <c r="G573" s="106">
        <v>9000</v>
      </c>
      <c r="H573" s="107">
        <v>9000</v>
      </c>
      <c r="I573" s="132">
        <f t="shared" si="8"/>
        <v>100</v>
      </c>
    </row>
    <row r="574" spans="1:9" ht="12.75">
      <c r="A574" s="148">
        <v>565</v>
      </c>
      <c r="B574" s="44" t="s">
        <v>231</v>
      </c>
      <c r="C574" s="103" t="s">
        <v>156</v>
      </c>
      <c r="D574" s="103" t="s">
        <v>183</v>
      </c>
      <c r="E574" s="103" t="s">
        <v>408</v>
      </c>
      <c r="F574" s="103" t="s">
        <v>822</v>
      </c>
      <c r="G574" s="106">
        <v>9000</v>
      </c>
      <c r="H574" s="107">
        <v>9000</v>
      </c>
      <c r="I574" s="132">
        <f t="shared" si="8"/>
        <v>100</v>
      </c>
    </row>
    <row r="575" spans="1:9" ht="12.75">
      <c r="A575" s="148">
        <v>566</v>
      </c>
      <c r="B575" s="116" t="s">
        <v>243</v>
      </c>
      <c r="C575" s="103" t="s">
        <v>156</v>
      </c>
      <c r="D575" s="103" t="s">
        <v>108</v>
      </c>
      <c r="E575" s="103" t="s">
        <v>130</v>
      </c>
      <c r="F575" s="103" t="s">
        <v>131</v>
      </c>
      <c r="G575" s="106">
        <v>1653156.32</v>
      </c>
      <c r="H575" s="107">
        <v>1624156.32</v>
      </c>
      <c r="I575" s="132">
        <f t="shared" si="8"/>
        <v>98.24577992721221</v>
      </c>
    </row>
    <row r="576" spans="1:9" ht="14.25" customHeight="1">
      <c r="A576" s="148">
        <v>567</v>
      </c>
      <c r="B576" s="44" t="s">
        <v>352</v>
      </c>
      <c r="C576" s="103" t="s">
        <v>156</v>
      </c>
      <c r="D576" s="103" t="s">
        <v>108</v>
      </c>
      <c r="E576" s="103" t="s">
        <v>109</v>
      </c>
      <c r="F576" s="103" t="s">
        <v>131</v>
      </c>
      <c r="G576" s="106">
        <v>633000</v>
      </c>
      <c r="H576" s="107">
        <v>633000</v>
      </c>
      <c r="I576" s="132">
        <f t="shared" si="8"/>
        <v>100</v>
      </c>
    </row>
    <row r="577" spans="1:9" ht="12.75">
      <c r="A577" s="148">
        <v>568</v>
      </c>
      <c r="B577" s="44" t="s">
        <v>231</v>
      </c>
      <c r="C577" s="103" t="s">
        <v>156</v>
      </c>
      <c r="D577" s="103" t="s">
        <v>108</v>
      </c>
      <c r="E577" s="103" t="s">
        <v>109</v>
      </c>
      <c r="F577" s="103" t="s">
        <v>822</v>
      </c>
      <c r="G577" s="106">
        <v>633000</v>
      </c>
      <c r="H577" s="107">
        <v>633000</v>
      </c>
      <c r="I577" s="132">
        <f t="shared" si="8"/>
        <v>100</v>
      </c>
    </row>
    <row r="578" spans="1:9" ht="30" customHeight="1">
      <c r="A578" s="148">
        <v>569</v>
      </c>
      <c r="B578" s="44" t="s">
        <v>242</v>
      </c>
      <c r="C578" s="103" t="s">
        <v>156</v>
      </c>
      <c r="D578" s="103" t="s">
        <v>108</v>
      </c>
      <c r="E578" s="103" t="s">
        <v>898</v>
      </c>
      <c r="F578" s="103" t="s">
        <v>131</v>
      </c>
      <c r="G578" s="106">
        <v>226000</v>
      </c>
      <c r="H578" s="107">
        <v>197000</v>
      </c>
      <c r="I578" s="132">
        <f t="shared" si="8"/>
        <v>87.16814159292035</v>
      </c>
    </row>
    <row r="579" spans="1:9" ht="12.75">
      <c r="A579" s="148">
        <v>570</v>
      </c>
      <c r="B579" s="44" t="s">
        <v>230</v>
      </c>
      <c r="C579" s="103" t="s">
        <v>156</v>
      </c>
      <c r="D579" s="103" t="s">
        <v>108</v>
      </c>
      <c r="E579" s="103" t="s">
        <v>898</v>
      </c>
      <c r="F579" s="103" t="s">
        <v>192</v>
      </c>
      <c r="G579" s="106">
        <v>226000</v>
      </c>
      <c r="H579" s="107">
        <v>197000</v>
      </c>
      <c r="I579" s="132">
        <f t="shared" si="8"/>
        <v>87.16814159292035</v>
      </c>
    </row>
    <row r="580" spans="1:9" ht="12.75">
      <c r="A580" s="148">
        <v>571</v>
      </c>
      <c r="B580" s="44" t="s">
        <v>244</v>
      </c>
      <c r="C580" s="103" t="s">
        <v>156</v>
      </c>
      <c r="D580" s="103" t="s">
        <v>108</v>
      </c>
      <c r="E580" s="103" t="s">
        <v>899</v>
      </c>
      <c r="F580" s="103" t="s">
        <v>131</v>
      </c>
      <c r="G580" s="106">
        <v>376759</v>
      </c>
      <c r="H580" s="107">
        <v>376759</v>
      </c>
      <c r="I580" s="132">
        <f t="shared" si="8"/>
        <v>100</v>
      </c>
    </row>
    <row r="581" spans="1:9" ht="12.75">
      <c r="A581" s="148">
        <v>572</v>
      </c>
      <c r="B581" s="44" t="s">
        <v>230</v>
      </c>
      <c r="C581" s="103" t="s">
        <v>156</v>
      </c>
      <c r="D581" s="103" t="s">
        <v>108</v>
      </c>
      <c r="E581" s="103" t="s">
        <v>899</v>
      </c>
      <c r="F581" s="103" t="s">
        <v>192</v>
      </c>
      <c r="G581" s="106">
        <v>376759</v>
      </c>
      <c r="H581" s="107">
        <v>376759</v>
      </c>
      <c r="I581" s="132">
        <f t="shared" si="8"/>
        <v>100</v>
      </c>
    </row>
    <row r="582" spans="1:9" ht="25.5">
      <c r="A582" s="148">
        <v>573</v>
      </c>
      <c r="B582" s="44" t="s">
        <v>263</v>
      </c>
      <c r="C582" s="103" t="s">
        <v>156</v>
      </c>
      <c r="D582" s="103" t="s">
        <v>108</v>
      </c>
      <c r="E582" s="103" t="s">
        <v>194</v>
      </c>
      <c r="F582" s="103" t="s">
        <v>131</v>
      </c>
      <c r="G582" s="106">
        <v>417397.32</v>
      </c>
      <c r="H582" s="107">
        <v>417397.32</v>
      </c>
      <c r="I582" s="132">
        <f t="shared" si="8"/>
        <v>100</v>
      </c>
    </row>
    <row r="583" spans="1:9" ht="12.75">
      <c r="A583" s="148">
        <v>574</v>
      </c>
      <c r="B583" s="44" t="s">
        <v>230</v>
      </c>
      <c r="C583" s="103" t="s">
        <v>156</v>
      </c>
      <c r="D583" s="103" t="s">
        <v>108</v>
      </c>
      <c r="E583" s="103" t="s">
        <v>194</v>
      </c>
      <c r="F583" s="103" t="s">
        <v>192</v>
      </c>
      <c r="G583" s="106">
        <v>417397.32</v>
      </c>
      <c r="H583" s="107">
        <v>417397.32</v>
      </c>
      <c r="I583" s="132">
        <f t="shared" si="8"/>
        <v>100</v>
      </c>
    </row>
    <row r="584" spans="1:9" ht="12.75">
      <c r="A584" s="148">
        <v>575</v>
      </c>
      <c r="B584" s="116" t="s">
        <v>236</v>
      </c>
      <c r="C584" s="103" t="s">
        <v>156</v>
      </c>
      <c r="D584" s="103" t="s">
        <v>136</v>
      </c>
      <c r="E584" s="103" t="s">
        <v>130</v>
      </c>
      <c r="F584" s="103" t="s">
        <v>131</v>
      </c>
      <c r="G584" s="106">
        <v>44826167.23</v>
      </c>
      <c r="H584" s="107">
        <v>40985539.97</v>
      </c>
      <c r="I584" s="132">
        <f t="shared" si="8"/>
        <v>91.43217567477049</v>
      </c>
    </row>
    <row r="585" spans="1:9" ht="12.75">
      <c r="A585" s="148">
        <v>576</v>
      </c>
      <c r="B585" s="116" t="s">
        <v>269</v>
      </c>
      <c r="C585" s="103" t="s">
        <v>156</v>
      </c>
      <c r="D585" s="103" t="s">
        <v>813</v>
      </c>
      <c r="E585" s="103" t="s">
        <v>130</v>
      </c>
      <c r="F585" s="103" t="s">
        <v>131</v>
      </c>
      <c r="G585" s="106">
        <v>4286604</v>
      </c>
      <c r="H585" s="107">
        <v>4266942</v>
      </c>
      <c r="I585" s="132">
        <f t="shared" si="8"/>
        <v>99.54131522295971</v>
      </c>
    </row>
    <row r="586" spans="1:9" ht="38.25">
      <c r="A586" s="148">
        <v>577</v>
      </c>
      <c r="B586" s="44" t="s">
        <v>353</v>
      </c>
      <c r="C586" s="103" t="s">
        <v>156</v>
      </c>
      <c r="D586" s="103" t="s">
        <v>813</v>
      </c>
      <c r="E586" s="103" t="s">
        <v>537</v>
      </c>
      <c r="F586" s="103" t="s">
        <v>131</v>
      </c>
      <c r="G586" s="106">
        <v>1113875</v>
      </c>
      <c r="H586" s="107">
        <v>1113821</v>
      </c>
      <c r="I586" s="132">
        <f t="shared" si="8"/>
        <v>99.99515205925262</v>
      </c>
    </row>
    <row r="587" spans="1:9" ht="12.75">
      <c r="A587" s="148">
        <v>578</v>
      </c>
      <c r="B587" s="44" t="s">
        <v>238</v>
      </c>
      <c r="C587" s="103" t="s">
        <v>156</v>
      </c>
      <c r="D587" s="103" t="s">
        <v>813</v>
      </c>
      <c r="E587" s="103" t="s">
        <v>537</v>
      </c>
      <c r="F587" s="103" t="s">
        <v>107</v>
      </c>
      <c r="G587" s="106">
        <v>1113875</v>
      </c>
      <c r="H587" s="107">
        <v>1113821</v>
      </c>
      <c r="I587" s="132">
        <f aca="true" t="shared" si="9" ref="I587:I650">H587/G587*100</f>
        <v>99.99515205925262</v>
      </c>
    </row>
    <row r="588" spans="1:9" ht="51">
      <c r="A588" s="148">
        <v>579</v>
      </c>
      <c r="B588" s="44" t="s">
        <v>354</v>
      </c>
      <c r="C588" s="103" t="s">
        <v>156</v>
      </c>
      <c r="D588" s="103" t="s">
        <v>813</v>
      </c>
      <c r="E588" s="103" t="s">
        <v>110</v>
      </c>
      <c r="F588" s="103" t="s">
        <v>131</v>
      </c>
      <c r="G588" s="106">
        <v>2770681</v>
      </c>
      <c r="H588" s="107">
        <v>2770673</v>
      </c>
      <c r="I588" s="132">
        <f t="shared" si="9"/>
        <v>99.99971126232143</v>
      </c>
    </row>
    <row r="589" spans="1:9" ht="12.75">
      <c r="A589" s="148">
        <v>580</v>
      </c>
      <c r="B589" s="44" t="s">
        <v>238</v>
      </c>
      <c r="C589" s="103" t="s">
        <v>156</v>
      </c>
      <c r="D589" s="103" t="s">
        <v>813</v>
      </c>
      <c r="E589" s="103" t="s">
        <v>110</v>
      </c>
      <c r="F589" s="103" t="s">
        <v>107</v>
      </c>
      <c r="G589" s="106">
        <v>2770681</v>
      </c>
      <c r="H589" s="107">
        <v>2770673</v>
      </c>
      <c r="I589" s="132">
        <f t="shared" si="9"/>
        <v>99.99971126232143</v>
      </c>
    </row>
    <row r="590" spans="1:9" ht="25.5">
      <c r="A590" s="148">
        <v>581</v>
      </c>
      <c r="B590" s="44" t="s">
        <v>268</v>
      </c>
      <c r="C590" s="103" t="s">
        <v>156</v>
      </c>
      <c r="D590" s="103" t="s">
        <v>813</v>
      </c>
      <c r="E590" s="103" t="s">
        <v>195</v>
      </c>
      <c r="F590" s="103" t="s">
        <v>131</v>
      </c>
      <c r="G590" s="106">
        <v>165606</v>
      </c>
      <c r="H590" s="107">
        <v>165606</v>
      </c>
      <c r="I590" s="132">
        <f t="shared" si="9"/>
        <v>100</v>
      </c>
    </row>
    <row r="591" spans="1:9" ht="12.75">
      <c r="A591" s="148">
        <v>582</v>
      </c>
      <c r="B591" s="44" t="s">
        <v>230</v>
      </c>
      <c r="C591" s="103" t="s">
        <v>156</v>
      </c>
      <c r="D591" s="103" t="s">
        <v>813</v>
      </c>
      <c r="E591" s="103" t="s">
        <v>195</v>
      </c>
      <c r="F591" s="103" t="s">
        <v>192</v>
      </c>
      <c r="G591" s="106">
        <v>165606</v>
      </c>
      <c r="H591" s="107">
        <v>165606</v>
      </c>
      <c r="I591" s="132">
        <f t="shared" si="9"/>
        <v>100</v>
      </c>
    </row>
    <row r="592" spans="1:9" ht="26.25" customHeight="1">
      <c r="A592" s="148">
        <v>583</v>
      </c>
      <c r="B592" s="44" t="s">
        <v>270</v>
      </c>
      <c r="C592" s="103" t="s">
        <v>156</v>
      </c>
      <c r="D592" s="103" t="s">
        <v>813</v>
      </c>
      <c r="E592" s="103" t="s">
        <v>196</v>
      </c>
      <c r="F592" s="103" t="s">
        <v>131</v>
      </c>
      <c r="G592" s="106">
        <v>236442</v>
      </c>
      <c r="H592" s="107">
        <v>216842</v>
      </c>
      <c r="I592" s="132">
        <f t="shared" si="9"/>
        <v>91.71044061545749</v>
      </c>
    </row>
    <row r="593" spans="1:9" ht="12.75">
      <c r="A593" s="148">
        <v>584</v>
      </c>
      <c r="B593" s="44" t="s">
        <v>231</v>
      </c>
      <c r="C593" s="103" t="s">
        <v>156</v>
      </c>
      <c r="D593" s="103" t="s">
        <v>813</v>
      </c>
      <c r="E593" s="103" t="s">
        <v>196</v>
      </c>
      <c r="F593" s="103" t="s">
        <v>822</v>
      </c>
      <c r="G593" s="106">
        <v>236442</v>
      </c>
      <c r="H593" s="107">
        <v>216842</v>
      </c>
      <c r="I593" s="132">
        <f t="shared" si="9"/>
        <v>91.71044061545749</v>
      </c>
    </row>
    <row r="594" spans="1:9" ht="12.75">
      <c r="A594" s="148">
        <v>585</v>
      </c>
      <c r="B594" s="116" t="s">
        <v>237</v>
      </c>
      <c r="C594" s="103" t="s">
        <v>156</v>
      </c>
      <c r="D594" s="103" t="s">
        <v>134</v>
      </c>
      <c r="E594" s="103" t="s">
        <v>130</v>
      </c>
      <c r="F594" s="103" t="s">
        <v>131</v>
      </c>
      <c r="G594" s="106">
        <v>24440256.23</v>
      </c>
      <c r="H594" s="107">
        <v>22333836.72</v>
      </c>
      <c r="I594" s="132">
        <f t="shared" si="9"/>
        <v>91.38135259230872</v>
      </c>
    </row>
    <row r="595" spans="1:9" ht="25.5">
      <c r="A595" s="148">
        <v>586</v>
      </c>
      <c r="B595" s="44" t="s">
        <v>286</v>
      </c>
      <c r="C595" s="103" t="s">
        <v>156</v>
      </c>
      <c r="D595" s="103" t="s">
        <v>134</v>
      </c>
      <c r="E595" s="103" t="s">
        <v>538</v>
      </c>
      <c r="F595" s="103" t="s">
        <v>131</v>
      </c>
      <c r="G595" s="106">
        <v>6820499</v>
      </c>
      <c r="H595" s="107">
        <v>6787429.5</v>
      </c>
      <c r="I595" s="132">
        <f t="shared" si="9"/>
        <v>99.51514544610299</v>
      </c>
    </row>
    <row r="596" spans="1:9" ht="12.75">
      <c r="A596" s="148">
        <v>587</v>
      </c>
      <c r="B596" s="44" t="s">
        <v>238</v>
      </c>
      <c r="C596" s="103" t="s">
        <v>156</v>
      </c>
      <c r="D596" s="103" t="s">
        <v>134</v>
      </c>
      <c r="E596" s="103" t="s">
        <v>538</v>
      </c>
      <c r="F596" s="103" t="s">
        <v>107</v>
      </c>
      <c r="G596" s="106">
        <v>4761279</v>
      </c>
      <c r="H596" s="107">
        <v>4728209.5</v>
      </c>
      <c r="I596" s="132">
        <f t="shared" si="9"/>
        <v>99.3054492290832</v>
      </c>
    </row>
    <row r="597" spans="1:9" ht="12.75">
      <c r="A597" s="148">
        <v>588</v>
      </c>
      <c r="B597" s="44" t="s">
        <v>351</v>
      </c>
      <c r="C597" s="103" t="s">
        <v>156</v>
      </c>
      <c r="D597" s="103" t="s">
        <v>134</v>
      </c>
      <c r="E597" s="103" t="s">
        <v>538</v>
      </c>
      <c r="F597" s="103" t="s">
        <v>865</v>
      </c>
      <c r="G597" s="106">
        <v>2059220</v>
      </c>
      <c r="H597" s="107">
        <v>2059220</v>
      </c>
      <c r="I597" s="132">
        <f t="shared" si="9"/>
        <v>100</v>
      </c>
    </row>
    <row r="598" spans="1:9" ht="25.5">
      <c r="A598" s="148">
        <v>589</v>
      </c>
      <c r="B598" s="44" t="s">
        <v>355</v>
      </c>
      <c r="C598" s="103" t="s">
        <v>156</v>
      </c>
      <c r="D598" s="103" t="s">
        <v>134</v>
      </c>
      <c r="E598" s="103" t="s">
        <v>539</v>
      </c>
      <c r="F598" s="103" t="s">
        <v>131</v>
      </c>
      <c r="G598" s="106">
        <v>2080000</v>
      </c>
      <c r="H598" s="107">
        <v>1070300</v>
      </c>
      <c r="I598" s="132">
        <f t="shared" si="9"/>
        <v>51.456730769230774</v>
      </c>
    </row>
    <row r="599" spans="1:9" ht="12.75">
      <c r="A599" s="148">
        <v>590</v>
      </c>
      <c r="B599" s="44" t="s">
        <v>238</v>
      </c>
      <c r="C599" s="103" t="s">
        <v>156</v>
      </c>
      <c r="D599" s="103" t="s">
        <v>134</v>
      </c>
      <c r="E599" s="103" t="s">
        <v>539</v>
      </c>
      <c r="F599" s="103" t="s">
        <v>107</v>
      </c>
      <c r="G599" s="106">
        <v>2080000</v>
      </c>
      <c r="H599" s="107">
        <v>1070300</v>
      </c>
      <c r="I599" s="132">
        <f t="shared" si="9"/>
        <v>51.456730769230774</v>
      </c>
    </row>
    <row r="600" spans="1:9" ht="12.75">
      <c r="A600" s="148">
        <v>591</v>
      </c>
      <c r="B600" s="44" t="s">
        <v>356</v>
      </c>
      <c r="C600" s="103" t="s">
        <v>156</v>
      </c>
      <c r="D600" s="103" t="s">
        <v>134</v>
      </c>
      <c r="E600" s="103" t="s">
        <v>540</v>
      </c>
      <c r="F600" s="103" t="s">
        <v>131</v>
      </c>
      <c r="G600" s="106">
        <v>3581500</v>
      </c>
      <c r="H600" s="107">
        <v>2734500</v>
      </c>
      <c r="I600" s="132">
        <f t="shared" si="9"/>
        <v>76.35069105123551</v>
      </c>
    </row>
    <row r="601" spans="1:9" ht="12.75">
      <c r="A601" s="148">
        <v>592</v>
      </c>
      <c r="B601" s="44" t="s">
        <v>351</v>
      </c>
      <c r="C601" s="103" t="s">
        <v>156</v>
      </c>
      <c r="D601" s="103" t="s">
        <v>134</v>
      </c>
      <c r="E601" s="103" t="s">
        <v>540</v>
      </c>
      <c r="F601" s="103" t="s">
        <v>865</v>
      </c>
      <c r="G601" s="106">
        <v>3581500</v>
      </c>
      <c r="H601" s="107">
        <v>2734500</v>
      </c>
      <c r="I601" s="132">
        <f t="shared" si="9"/>
        <v>76.35069105123551</v>
      </c>
    </row>
    <row r="602" spans="1:9" ht="25.5">
      <c r="A602" s="148">
        <v>593</v>
      </c>
      <c r="B602" s="44" t="s">
        <v>357</v>
      </c>
      <c r="C602" s="103" t="s">
        <v>156</v>
      </c>
      <c r="D602" s="103" t="s">
        <v>134</v>
      </c>
      <c r="E602" s="103" t="s">
        <v>541</v>
      </c>
      <c r="F602" s="103" t="s">
        <v>131</v>
      </c>
      <c r="G602" s="106">
        <v>3962680</v>
      </c>
      <c r="H602" s="107">
        <v>3962680</v>
      </c>
      <c r="I602" s="132">
        <f t="shared" si="9"/>
        <v>100</v>
      </c>
    </row>
    <row r="603" spans="1:9" ht="12.75">
      <c r="A603" s="148">
        <v>594</v>
      </c>
      <c r="B603" s="44" t="s">
        <v>351</v>
      </c>
      <c r="C603" s="103" t="s">
        <v>156</v>
      </c>
      <c r="D603" s="103" t="s">
        <v>134</v>
      </c>
      <c r="E603" s="103" t="s">
        <v>541</v>
      </c>
      <c r="F603" s="103" t="s">
        <v>865</v>
      </c>
      <c r="G603" s="106">
        <v>3962680</v>
      </c>
      <c r="H603" s="107">
        <v>3962680</v>
      </c>
      <c r="I603" s="132">
        <f t="shared" si="9"/>
        <v>100</v>
      </c>
    </row>
    <row r="604" spans="1:9" ht="12.75">
      <c r="A604" s="148">
        <v>595</v>
      </c>
      <c r="B604" s="44" t="s">
        <v>358</v>
      </c>
      <c r="C604" s="103" t="s">
        <v>156</v>
      </c>
      <c r="D604" s="103" t="s">
        <v>134</v>
      </c>
      <c r="E604" s="103" t="s">
        <v>197</v>
      </c>
      <c r="F604" s="103" t="s">
        <v>131</v>
      </c>
      <c r="G604" s="106">
        <v>1702956.95</v>
      </c>
      <c r="H604" s="107">
        <v>1702956.94</v>
      </c>
      <c r="I604" s="132">
        <f t="shared" si="9"/>
        <v>99.9999994127861</v>
      </c>
    </row>
    <row r="605" spans="1:9" ht="12.75">
      <c r="A605" s="148">
        <v>596</v>
      </c>
      <c r="B605" s="44" t="s">
        <v>351</v>
      </c>
      <c r="C605" s="103" t="s">
        <v>156</v>
      </c>
      <c r="D605" s="103" t="s">
        <v>134</v>
      </c>
      <c r="E605" s="103" t="s">
        <v>197</v>
      </c>
      <c r="F605" s="103" t="s">
        <v>865</v>
      </c>
      <c r="G605" s="106">
        <v>1650888</v>
      </c>
      <c r="H605" s="107">
        <v>1650887.99</v>
      </c>
      <c r="I605" s="132">
        <f t="shared" si="9"/>
        <v>99.99999939426539</v>
      </c>
    </row>
    <row r="606" spans="1:9" ht="12.75">
      <c r="A606" s="148">
        <v>597</v>
      </c>
      <c r="B606" s="44" t="s">
        <v>231</v>
      </c>
      <c r="C606" s="103" t="s">
        <v>156</v>
      </c>
      <c r="D606" s="103" t="s">
        <v>134</v>
      </c>
      <c r="E606" s="103" t="s">
        <v>197</v>
      </c>
      <c r="F606" s="103" t="s">
        <v>822</v>
      </c>
      <c r="G606" s="106">
        <v>52068.95</v>
      </c>
      <c r="H606" s="107">
        <v>52068.95</v>
      </c>
      <c r="I606" s="132">
        <f t="shared" si="9"/>
        <v>100</v>
      </c>
    </row>
    <row r="607" spans="1:9" ht="25.5">
      <c r="A607" s="148">
        <v>598</v>
      </c>
      <c r="B607" s="44" t="s">
        <v>359</v>
      </c>
      <c r="C607" s="103" t="s">
        <v>156</v>
      </c>
      <c r="D607" s="103" t="s">
        <v>134</v>
      </c>
      <c r="E607" s="103" t="s">
        <v>542</v>
      </c>
      <c r="F607" s="103" t="s">
        <v>131</v>
      </c>
      <c r="G607" s="106">
        <v>446000</v>
      </c>
      <c r="H607" s="107">
        <v>229350</v>
      </c>
      <c r="I607" s="132">
        <f t="shared" si="9"/>
        <v>51.4237668161435</v>
      </c>
    </row>
    <row r="608" spans="1:9" ht="12.75">
      <c r="A608" s="148">
        <v>599</v>
      </c>
      <c r="B608" s="44" t="s">
        <v>238</v>
      </c>
      <c r="C608" s="103" t="s">
        <v>156</v>
      </c>
      <c r="D608" s="103" t="s">
        <v>134</v>
      </c>
      <c r="E608" s="103" t="s">
        <v>542</v>
      </c>
      <c r="F608" s="103" t="s">
        <v>107</v>
      </c>
      <c r="G608" s="106">
        <v>446000</v>
      </c>
      <c r="H608" s="107">
        <v>229350</v>
      </c>
      <c r="I608" s="132">
        <f t="shared" si="9"/>
        <v>51.4237668161435</v>
      </c>
    </row>
    <row r="609" spans="1:9" ht="25.5">
      <c r="A609" s="148">
        <v>600</v>
      </c>
      <c r="B609" s="44" t="s">
        <v>445</v>
      </c>
      <c r="C609" s="103" t="s">
        <v>156</v>
      </c>
      <c r="D609" s="103" t="s">
        <v>134</v>
      </c>
      <c r="E609" s="103" t="s">
        <v>900</v>
      </c>
      <c r="F609" s="103" t="s">
        <v>131</v>
      </c>
      <c r="G609" s="106">
        <v>5380508.28</v>
      </c>
      <c r="H609" s="107">
        <v>5380508.28</v>
      </c>
      <c r="I609" s="132">
        <f t="shared" si="9"/>
        <v>100</v>
      </c>
    </row>
    <row r="610" spans="1:9" ht="12.75">
      <c r="A610" s="148">
        <v>601</v>
      </c>
      <c r="B610" s="44" t="s">
        <v>238</v>
      </c>
      <c r="C610" s="103" t="s">
        <v>156</v>
      </c>
      <c r="D610" s="103" t="s">
        <v>134</v>
      </c>
      <c r="E610" s="103" t="s">
        <v>900</v>
      </c>
      <c r="F610" s="103" t="s">
        <v>107</v>
      </c>
      <c r="G610" s="106">
        <v>5135330.5</v>
      </c>
      <c r="H610" s="107">
        <v>5135330.5</v>
      </c>
      <c r="I610" s="132">
        <f t="shared" si="9"/>
        <v>100</v>
      </c>
    </row>
    <row r="611" spans="1:9" ht="12.75">
      <c r="A611" s="148">
        <v>602</v>
      </c>
      <c r="B611" s="44" t="s">
        <v>230</v>
      </c>
      <c r="C611" s="103" t="s">
        <v>156</v>
      </c>
      <c r="D611" s="103" t="s">
        <v>134</v>
      </c>
      <c r="E611" s="103" t="s">
        <v>900</v>
      </c>
      <c r="F611" s="103" t="s">
        <v>192</v>
      </c>
      <c r="G611" s="106">
        <v>245177.78</v>
      </c>
      <c r="H611" s="107">
        <v>245177.78</v>
      </c>
      <c r="I611" s="132">
        <f t="shared" si="9"/>
        <v>100</v>
      </c>
    </row>
    <row r="612" spans="1:9" ht="25.5">
      <c r="A612" s="148">
        <v>603</v>
      </c>
      <c r="B612" s="44" t="s">
        <v>266</v>
      </c>
      <c r="C612" s="103" t="s">
        <v>156</v>
      </c>
      <c r="D612" s="103" t="s">
        <v>134</v>
      </c>
      <c r="E612" s="103" t="s">
        <v>198</v>
      </c>
      <c r="F612" s="103" t="s">
        <v>131</v>
      </c>
      <c r="G612" s="106">
        <v>466112</v>
      </c>
      <c r="H612" s="107">
        <v>466112</v>
      </c>
      <c r="I612" s="132">
        <f t="shared" si="9"/>
        <v>100</v>
      </c>
    </row>
    <row r="613" spans="1:9" ht="12.75">
      <c r="A613" s="148">
        <v>604</v>
      </c>
      <c r="B613" s="44" t="s">
        <v>238</v>
      </c>
      <c r="C613" s="103" t="s">
        <v>156</v>
      </c>
      <c r="D613" s="103" t="s">
        <v>134</v>
      </c>
      <c r="E613" s="103" t="s">
        <v>198</v>
      </c>
      <c r="F613" s="103" t="s">
        <v>107</v>
      </c>
      <c r="G613" s="106">
        <v>466112</v>
      </c>
      <c r="H613" s="107">
        <v>466112</v>
      </c>
      <c r="I613" s="132">
        <f t="shared" si="9"/>
        <v>100</v>
      </c>
    </row>
    <row r="614" spans="1:9" ht="12.75">
      <c r="A614" s="148">
        <v>605</v>
      </c>
      <c r="B614" s="116" t="s">
        <v>360</v>
      </c>
      <c r="C614" s="103" t="s">
        <v>156</v>
      </c>
      <c r="D614" s="103" t="s">
        <v>825</v>
      </c>
      <c r="E614" s="103" t="s">
        <v>130</v>
      </c>
      <c r="F614" s="103" t="s">
        <v>131</v>
      </c>
      <c r="G614" s="106">
        <v>14537042</v>
      </c>
      <c r="H614" s="107">
        <v>13662330.67</v>
      </c>
      <c r="I614" s="132">
        <f t="shared" si="9"/>
        <v>93.98287952941183</v>
      </c>
    </row>
    <row r="615" spans="1:9" ht="25.5">
      <c r="A615" s="148">
        <v>606</v>
      </c>
      <c r="B615" s="44" t="s">
        <v>286</v>
      </c>
      <c r="C615" s="103" t="s">
        <v>156</v>
      </c>
      <c r="D615" s="103" t="s">
        <v>825</v>
      </c>
      <c r="E615" s="103" t="s">
        <v>538</v>
      </c>
      <c r="F615" s="103" t="s">
        <v>131</v>
      </c>
      <c r="G615" s="106">
        <v>13281389</v>
      </c>
      <c r="H615" s="107">
        <v>12406677.67</v>
      </c>
      <c r="I615" s="132">
        <f t="shared" si="9"/>
        <v>93.41400714940282</v>
      </c>
    </row>
    <row r="616" spans="1:9" ht="12.75">
      <c r="A616" s="148">
        <v>607</v>
      </c>
      <c r="B616" s="44" t="s">
        <v>231</v>
      </c>
      <c r="C616" s="103" t="s">
        <v>156</v>
      </c>
      <c r="D616" s="103" t="s">
        <v>825</v>
      </c>
      <c r="E616" s="103" t="s">
        <v>538</v>
      </c>
      <c r="F616" s="103" t="s">
        <v>822</v>
      </c>
      <c r="G616" s="106">
        <v>13281389</v>
      </c>
      <c r="H616" s="107">
        <v>12406677.67</v>
      </c>
      <c r="I616" s="132">
        <f t="shared" si="9"/>
        <v>93.41400714940282</v>
      </c>
    </row>
    <row r="617" spans="1:9" ht="12.75">
      <c r="A617" s="148">
        <v>608</v>
      </c>
      <c r="B617" s="44" t="s">
        <v>362</v>
      </c>
      <c r="C617" s="103" t="s">
        <v>156</v>
      </c>
      <c r="D617" s="103" t="s">
        <v>825</v>
      </c>
      <c r="E617" s="103" t="s">
        <v>827</v>
      </c>
      <c r="F617" s="103" t="s">
        <v>131</v>
      </c>
      <c r="G617" s="106">
        <v>1255653</v>
      </c>
      <c r="H617" s="107">
        <v>1255653</v>
      </c>
      <c r="I617" s="132">
        <f t="shared" si="9"/>
        <v>100</v>
      </c>
    </row>
    <row r="618" spans="1:9" ht="12.75">
      <c r="A618" s="148">
        <v>609</v>
      </c>
      <c r="B618" s="44" t="s">
        <v>231</v>
      </c>
      <c r="C618" s="103" t="s">
        <v>156</v>
      </c>
      <c r="D618" s="103" t="s">
        <v>825</v>
      </c>
      <c r="E618" s="103" t="s">
        <v>827</v>
      </c>
      <c r="F618" s="103" t="s">
        <v>822</v>
      </c>
      <c r="G618" s="106">
        <v>1255653</v>
      </c>
      <c r="H618" s="107">
        <v>1255653</v>
      </c>
      <c r="I618" s="132">
        <f t="shared" si="9"/>
        <v>100</v>
      </c>
    </row>
    <row r="619" spans="1:9" ht="25.5">
      <c r="A619" s="148">
        <v>610</v>
      </c>
      <c r="B619" s="116" t="s">
        <v>245</v>
      </c>
      <c r="C619" s="103" t="s">
        <v>156</v>
      </c>
      <c r="D619" s="103" t="s">
        <v>395</v>
      </c>
      <c r="E619" s="103" t="s">
        <v>130</v>
      </c>
      <c r="F619" s="103" t="s">
        <v>131</v>
      </c>
      <c r="G619" s="106">
        <v>1562265</v>
      </c>
      <c r="H619" s="107">
        <v>722430.58</v>
      </c>
      <c r="I619" s="132">
        <f t="shared" si="9"/>
        <v>46.242511993803866</v>
      </c>
    </row>
    <row r="620" spans="1:9" ht="25.5">
      <c r="A620" s="148">
        <v>611</v>
      </c>
      <c r="B620" s="44" t="s">
        <v>366</v>
      </c>
      <c r="C620" s="103" t="s">
        <v>156</v>
      </c>
      <c r="D620" s="103" t="s">
        <v>395</v>
      </c>
      <c r="E620" s="103" t="s">
        <v>543</v>
      </c>
      <c r="F620" s="103" t="s">
        <v>131</v>
      </c>
      <c r="G620" s="106">
        <v>64265</v>
      </c>
      <c r="H620" s="107">
        <v>63882.4</v>
      </c>
      <c r="I620" s="132">
        <f t="shared" si="9"/>
        <v>99.40465261028554</v>
      </c>
    </row>
    <row r="621" spans="1:9" ht="12.75">
      <c r="A621" s="148">
        <v>612</v>
      </c>
      <c r="B621" s="44" t="s">
        <v>272</v>
      </c>
      <c r="C621" s="103" t="s">
        <v>156</v>
      </c>
      <c r="D621" s="103" t="s">
        <v>395</v>
      </c>
      <c r="E621" s="103" t="s">
        <v>543</v>
      </c>
      <c r="F621" s="103" t="s">
        <v>182</v>
      </c>
      <c r="G621" s="106">
        <v>64265</v>
      </c>
      <c r="H621" s="107">
        <v>63882.4</v>
      </c>
      <c r="I621" s="132">
        <f t="shared" si="9"/>
        <v>99.40465261028554</v>
      </c>
    </row>
    <row r="622" spans="1:9" ht="25.5">
      <c r="A622" s="148">
        <v>613</v>
      </c>
      <c r="B622" s="44" t="s">
        <v>367</v>
      </c>
      <c r="C622" s="103" t="s">
        <v>156</v>
      </c>
      <c r="D622" s="103" t="s">
        <v>395</v>
      </c>
      <c r="E622" s="103" t="s">
        <v>396</v>
      </c>
      <c r="F622" s="103" t="s">
        <v>131</v>
      </c>
      <c r="G622" s="106">
        <v>846000</v>
      </c>
      <c r="H622" s="107">
        <v>658548.18</v>
      </c>
      <c r="I622" s="132">
        <f t="shared" si="9"/>
        <v>77.84257446808512</v>
      </c>
    </row>
    <row r="623" spans="1:9" ht="12.75">
      <c r="A623" s="148">
        <v>614</v>
      </c>
      <c r="B623" s="44" t="s">
        <v>272</v>
      </c>
      <c r="C623" s="103" t="s">
        <v>156</v>
      </c>
      <c r="D623" s="103" t="s">
        <v>395</v>
      </c>
      <c r="E623" s="103" t="s">
        <v>396</v>
      </c>
      <c r="F623" s="103" t="s">
        <v>182</v>
      </c>
      <c r="G623" s="106">
        <v>846000</v>
      </c>
      <c r="H623" s="107">
        <v>658548.18</v>
      </c>
      <c r="I623" s="132">
        <f t="shared" si="9"/>
        <v>77.84257446808512</v>
      </c>
    </row>
    <row r="624" spans="1:9" ht="12.75">
      <c r="A624" s="148">
        <v>615</v>
      </c>
      <c r="B624" s="44" t="s">
        <v>244</v>
      </c>
      <c r="C624" s="103" t="s">
        <v>156</v>
      </c>
      <c r="D624" s="103" t="s">
        <v>395</v>
      </c>
      <c r="E624" s="103" t="s">
        <v>899</v>
      </c>
      <c r="F624" s="103" t="s">
        <v>131</v>
      </c>
      <c r="G624" s="106">
        <v>652000</v>
      </c>
      <c r="H624" s="107">
        <v>0</v>
      </c>
      <c r="I624" s="132">
        <f t="shared" si="9"/>
        <v>0</v>
      </c>
    </row>
    <row r="625" spans="1:9" ht="12.75">
      <c r="A625" s="148">
        <v>616</v>
      </c>
      <c r="B625" s="44" t="s">
        <v>230</v>
      </c>
      <c r="C625" s="103" t="s">
        <v>156</v>
      </c>
      <c r="D625" s="103" t="s">
        <v>395</v>
      </c>
      <c r="E625" s="103" t="s">
        <v>899</v>
      </c>
      <c r="F625" s="103" t="s">
        <v>192</v>
      </c>
      <c r="G625" s="106">
        <v>652000</v>
      </c>
      <c r="H625" s="107">
        <v>0</v>
      </c>
      <c r="I625" s="132">
        <f t="shared" si="9"/>
        <v>0</v>
      </c>
    </row>
    <row r="626" spans="1:9" ht="12.75">
      <c r="A626" s="148">
        <v>617</v>
      </c>
      <c r="B626" s="116" t="s">
        <v>246</v>
      </c>
      <c r="C626" s="103" t="s">
        <v>156</v>
      </c>
      <c r="D626" s="103" t="s">
        <v>137</v>
      </c>
      <c r="E626" s="103" t="s">
        <v>130</v>
      </c>
      <c r="F626" s="103" t="s">
        <v>131</v>
      </c>
      <c r="G626" s="106">
        <v>576000</v>
      </c>
      <c r="H626" s="107">
        <v>571975.4</v>
      </c>
      <c r="I626" s="132">
        <f t="shared" si="9"/>
        <v>99.30128472222222</v>
      </c>
    </row>
    <row r="627" spans="1:9" ht="25.5">
      <c r="A627" s="148">
        <v>618</v>
      </c>
      <c r="B627" s="116" t="s">
        <v>265</v>
      </c>
      <c r="C627" s="103" t="s">
        <v>156</v>
      </c>
      <c r="D627" s="103" t="s">
        <v>397</v>
      </c>
      <c r="E627" s="103" t="s">
        <v>130</v>
      </c>
      <c r="F627" s="103" t="s">
        <v>131</v>
      </c>
      <c r="G627" s="106">
        <v>496000</v>
      </c>
      <c r="H627" s="107">
        <v>496000</v>
      </c>
      <c r="I627" s="132">
        <f t="shared" si="9"/>
        <v>100</v>
      </c>
    </row>
    <row r="628" spans="1:9" ht="12.75">
      <c r="A628" s="148">
        <v>619</v>
      </c>
      <c r="B628" s="44" t="s">
        <v>248</v>
      </c>
      <c r="C628" s="103" t="s">
        <v>156</v>
      </c>
      <c r="D628" s="103" t="s">
        <v>397</v>
      </c>
      <c r="E628" s="103" t="s">
        <v>398</v>
      </c>
      <c r="F628" s="103" t="s">
        <v>131</v>
      </c>
      <c r="G628" s="106">
        <v>130900</v>
      </c>
      <c r="H628" s="107">
        <v>130900</v>
      </c>
      <c r="I628" s="132">
        <f t="shared" si="9"/>
        <v>100</v>
      </c>
    </row>
    <row r="629" spans="1:9" ht="12.75">
      <c r="A629" s="148">
        <v>620</v>
      </c>
      <c r="B629" s="44" t="s">
        <v>231</v>
      </c>
      <c r="C629" s="103" t="s">
        <v>156</v>
      </c>
      <c r="D629" s="103" t="s">
        <v>397</v>
      </c>
      <c r="E629" s="103" t="s">
        <v>398</v>
      </c>
      <c r="F629" s="103" t="s">
        <v>822</v>
      </c>
      <c r="G629" s="106">
        <v>130900</v>
      </c>
      <c r="H629" s="107">
        <v>130900</v>
      </c>
      <c r="I629" s="132">
        <f t="shared" si="9"/>
        <v>100</v>
      </c>
    </row>
    <row r="630" spans="1:9" ht="39" customHeight="1">
      <c r="A630" s="148">
        <v>621</v>
      </c>
      <c r="B630" s="44" t="s">
        <v>3</v>
      </c>
      <c r="C630" s="103" t="s">
        <v>156</v>
      </c>
      <c r="D630" s="103" t="s">
        <v>397</v>
      </c>
      <c r="E630" s="103" t="s">
        <v>544</v>
      </c>
      <c r="F630" s="103" t="s">
        <v>131</v>
      </c>
      <c r="G630" s="106">
        <v>30000</v>
      </c>
      <c r="H630" s="107">
        <v>30000</v>
      </c>
      <c r="I630" s="132">
        <f t="shared" si="9"/>
        <v>100</v>
      </c>
    </row>
    <row r="631" spans="1:9" ht="12.75">
      <c r="A631" s="148">
        <v>622</v>
      </c>
      <c r="B631" s="44" t="s">
        <v>230</v>
      </c>
      <c r="C631" s="103" t="s">
        <v>156</v>
      </c>
      <c r="D631" s="103" t="s">
        <v>397</v>
      </c>
      <c r="E631" s="103" t="s">
        <v>544</v>
      </c>
      <c r="F631" s="103" t="s">
        <v>192</v>
      </c>
      <c r="G631" s="106">
        <v>30000</v>
      </c>
      <c r="H631" s="107">
        <v>30000</v>
      </c>
      <c r="I631" s="132">
        <f t="shared" si="9"/>
        <v>100</v>
      </c>
    </row>
    <row r="632" spans="1:9" ht="25.5">
      <c r="A632" s="148">
        <v>623</v>
      </c>
      <c r="B632" s="44" t="s">
        <v>387</v>
      </c>
      <c r="C632" s="103" t="s">
        <v>156</v>
      </c>
      <c r="D632" s="103" t="s">
        <v>397</v>
      </c>
      <c r="E632" s="103" t="s">
        <v>199</v>
      </c>
      <c r="F632" s="103" t="s">
        <v>131</v>
      </c>
      <c r="G632" s="106">
        <v>335100</v>
      </c>
      <c r="H632" s="107">
        <v>335100</v>
      </c>
      <c r="I632" s="132">
        <f t="shared" si="9"/>
        <v>100</v>
      </c>
    </row>
    <row r="633" spans="1:9" ht="12.75">
      <c r="A633" s="148">
        <v>624</v>
      </c>
      <c r="B633" s="44" t="s">
        <v>230</v>
      </c>
      <c r="C633" s="103" t="s">
        <v>156</v>
      </c>
      <c r="D633" s="103" t="s">
        <v>397</v>
      </c>
      <c r="E633" s="103" t="s">
        <v>199</v>
      </c>
      <c r="F633" s="103" t="s">
        <v>192</v>
      </c>
      <c r="G633" s="106">
        <v>335100</v>
      </c>
      <c r="H633" s="107">
        <v>335100</v>
      </c>
      <c r="I633" s="132">
        <f t="shared" si="9"/>
        <v>100</v>
      </c>
    </row>
    <row r="634" spans="1:9" ht="12.75">
      <c r="A634" s="148">
        <v>625</v>
      </c>
      <c r="B634" s="116" t="s">
        <v>247</v>
      </c>
      <c r="C634" s="103" t="s">
        <v>156</v>
      </c>
      <c r="D634" s="103" t="s">
        <v>200</v>
      </c>
      <c r="E634" s="103" t="s">
        <v>130</v>
      </c>
      <c r="F634" s="103" t="s">
        <v>131</v>
      </c>
      <c r="G634" s="106">
        <v>80000</v>
      </c>
      <c r="H634" s="107">
        <v>75975.4</v>
      </c>
      <c r="I634" s="132">
        <f t="shared" si="9"/>
        <v>94.96924999999999</v>
      </c>
    </row>
    <row r="635" spans="1:9" ht="65.25" customHeight="1">
      <c r="A635" s="148">
        <v>626</v>
      </c>
      <c r="B635" s="44" t="s">
        <v>4</v>
      </c>
      <c r="C635" s="103" t="s">
        <v>156</v>
      </c>
      <c r="D635" s="103" t="s">
        <v>200</v>
      </c>
      <c r="E635" s="103" t="s">
        <v>201</v>
      </c>
      <c r="F635" s="103" t="s">
        <v>131</v>
      </c>
      <c r="G635" s="106">
        <v>80000</v>
      </c>
      <c r="H635" s="107">
        <v>75975.4</v>
      </c>
      <c r="I635" s="132">
        <f t="shared" si="9"/>
        <v>94.96924999999999</v>
      </c>
    </row>
    <row r="636" spans="1:9" ht="12.75">
      <c r="A636" s="148">
        <v>627</v>
      </c>
      <c r="B636" s="44" t="s">
        <v>248</v>
      </c>
      <c r="C636" s="103" t="s">
        <v>156</v>
      </c>
      <c r="D636" s="103" t="s">
        <v>200</v>
      </c>
      <c r="E636" s="103" t="s">
        <v>201</v>
      </c>
      <c r="F636" s="103" t="s">
        <v>202</v>
      </c>
      <c r="G636" s="106">
        <v>80000</v>
      </c>
      <c r="H636" s="107">
        <v>75975.4</v>
      </c>
      <c r="I636" s="132">
        <f t="shared" si="9"/>
        <v>94.96924999999999</v>
      </c>
    </row>
    <row r="637" spans="1:9" ht="25.5">
      <c r="A637" s="148">
        <v>628</v>
      </c>
      <c r="B637" s="116" t="s">
        <v>379</v>
      </c>
      <c r="C637" s="103" t="s">
        <v>156</v>
      </c>
      <c r="D637" s="103" t="s">
        <v>138</v>
      </c>
      <c r="E637" s="103" t="s">
        <v>130</v>
      </c>
      <c r="F637" s="103" t="s">
        <v>131</v>
      </c>
      <c r="G637" s="106">
        <v>536000</v>
      </c>
      <c r="H637" s="107">
        <v>536000</v>
      </c>
      <c r="I637" s="132">
        <f t="shared" si="9"/>
        <v>100</v>
      </c>
    </row>
    <row r="638" spans="1:9" ht="12.75">
      <c r="A638" s="148">
        <v>629</v>
      </c>
      <c r="B638" s="116" t="s">
        <v>66</v>
      </c>
      <c r="C638" s="103" t="s">
        <v>156</v>
      </c>
      <c r="D638" s="103" t="s">
        <v>400</v>
      </c>
      <c r="E638" s="103" t="s">
        <v>130</v>
      </c>
      <c r="F638" s="103" t="s">
        <v>131</v>
      </c>
      <c r="G638" s="106">
        <v>536000</v>
      </c>
      <c r="H638" s="107">
        <v>536000</v>
      </c>
      <c r="I638" s="132">
        <f t="shared" si="9"/>
        <v>100</v>
      </c>
    </row>
    <row r="639" spans="1:9" ht="12.75">
      <c r="A639" s="148">
        <v>630</v>
      </c>
      <c r="B639" s="44" t="s">
        <v>67</v>
      </c>
      <c r="C639" s="103" t="s">
        <v>156</v>
      </c>
      <c r="D639" s="103" t="s">
        <v>400</v>
      </c>
      <c r="E639" s="103" t="s">
        <v>867</v>
      </c>
      <c r="F639" s="103" t="s">
        <v>131</v>
      </c>
      <c r="G639" s="106">
        <v>536000</v>
      </c>
      <c r="H639" s="107">
        <v>536000</v>
      </c>
      <c r="I639" s="132">
        <f t="shared" si="9"/>
        <v>100</v>
      </c>
    </row>
    <row r="640" spans="1:9" ht="12.75">
      <c r="A640" s="148">
        <v>631</v>
      </c>
      <c r="B640" s="44" t="s">
        <v>351</v>
      </c>
      <c r="C640" s="103" t="s">
        <v>156</v>
      </c>
      <c r="D640" s="103" t="s">
        <v>400</v>
      </c>
      <c r="E640" s="103" t="s">
        <v>867</v>
      </c>
      <c r="F640" s="103" t="s">
        <v>865</v>
      </c>
      <c r="G640" s="106">
        <v>536000</v>
      </c>
      <c r="H640" s="107">
        <v>536000</v>
      </c>
      <c r="I640" s="132">
        <f t="shared" si="9"/>
        <v>100</v>
      </c>
    </row>
    <row r="641" spans="1:9" ht="12.75">
      <c r="A641" s="148">
        <v>632</v>
      </c>
      <c r="B641" s="116" t="s">
        <v>251</v>
      </c>
      <c r="C641" s="103" t="s">
        <v>156</v>
      </c>
      <c r="D641" s="103" t="s">
        <v>139</v>
      </c>
      <c r="E641" s="103" t="s">
        <v>130</v>
      </c>
      <c r="F641" s="103" t="s">
        <v>131</v>
      </c>
      <c r="G641" s="106">
        <v>2988400</v>
      </c>
      <c r="H641" s="107">
        <v>2988400</v>
      </c>
      <c r="I641" s="132">
        <f t="shared" si="9"/>
        <v>100</v>
      </c>
    </row>
    <row r="642" spans="1:9" ht="12.75">
      <c r="A642" s="148">
        <v>633</v>
      </c>
      <c r="B642" s="116" t="s">
        <v>69</v>
      </c>
      <c r="C642" s="103" t="s">
        <v>156</v>
      </c>
      <c r="D642" s="103" t="s">
        <v>132</v>
      </c>
      <c r="E642" s="103" t="s">
        <v>130</v>
      </c>
      <c r="F642" s="103" t="s">
        <v>131</v>
      </c>
      <c r="G642" s="106">
        <v>494200</v>
      </c>
      <c r="H642" s="107">
        <v>494200</v>
      </c>
      <c r="I642" s="132">
        <f t="shared" si="9"/>
        <v>100</v>
      </c>
    </row>
    <row r="643" spans="1:9" ht="25.5">
      <c r="A643" s="148">
        <v>634</v>
      </c>
      <c r="B643" s="44" t="s">
        <v>355</v>
      </c>
      <c r="C643" s="103" t="s">
        <v>156</v>
      </c>
      <c r="D643" s="103" t="s">
        <v>132</v>
      </c>
      <c r="E643" s="103" t="s">
        <v>539</v>
      </c>
      <c r="F643" s="103" t="s">
        <v>131</v>
      </c>
      <c r="G643" s="106">
        <v>494200</v>
      </c>
      <c r="H643" s="107">
        <v>494200</v>
      </c>
      <c r="I643" s="132">
        <f t="shared" si="9"/>
        <v>100</v>
      </c>
    </row>
    <row r="644" spans="1:9" ht="12.75">
      <c r="A644" s="148">
        <v>635</v>
      </c>
      <c r="B644" s="44" t="s">
        <v>238</v>
      </c>
      <c r="C644" s="103" t="s">
        <v>156</v>
      </c>
      <c r="D644" s="103" t="s">
        <v>132</v>
      </c>
      <c r="E644" s="103" t="s">
        <v>539</v>
      </c>
      <c r="F644" s="103" t="s">
        <v>107</v>
      </c>
      <c r="G644" s="106">
        <v>494200</v>
      </c>
      <c r="H644" s="107">
        <v>494200</v>
      </c>
      <c r="I644" s="132">
        <f t="shared" si="9"/>
        <v>100</v>
      </c>
    </row>
    <row r="645" spans="1:9" ht="12.75">
      <c r="A645" s="148">
        <v>636</v>
      </c>
      <c r="B645" s="116" t="s">
        <v>71</v>
      </c>
      <c r="C645" s="103" t="s">
        <v>156</v>
      </c>
      <c r="D645" s="103" t="s">
        <v>851</v>
      </c>
      <c r="E645" s="103" t="s">
        <v>130</v>
      </c>
      <c r="F645" s="103" t="s">
        <v>131</v>
      </c>
      <c r="G645" s="106">
        <v>494200</v>
      </c>
      <c r="H645" s="107">
        <v>494200</v>
      </c>
      <c r="I645" s="132">
        <f t="shared" si="9"/>
        <v>100</v>
      </c>
    </row>
    <row r="646" spans="1:9" ht="25.5">
      <c r="A646" s="148">
        <v>637</v>
      </c>
      <c r="B646" s="44" t="s">
        <v>355</v>
      </c>
      <c r="C646" s="103" t="s">
        <v>156</v>
      </c>
      <c r="D646" s="103" t="s">
        <v>851</v>
      </c>
      <c r="E646" s="103" t="s">
        <v>539</v>
      </c>
      <c r="F646" s="103" t="s">
        <v>131</v>
      </c>
      <c r="G646" s="106">
        <v>494200</v>
      </c>
      <c r="H646" s="107">
        <v>494200</v>
      </c>
      <c r="I646" s="132">
        <f t="shared" si="9"/>
        <v>100</v>
      </c>
    </row>
    <row r="647" spans="1:9" ht="12.75">
      <c r="A647" s="148">
        <v>638</v>
      </c>
      <c r="B647" s="44" t="s">
        <v>238</v>
      </c>
      <c r="C647" s="103" t="s">
        <v>156</v>
      </c>
      <c r="D647" s="103" t="s">
        <v>851</v>
      </c>
      <c r="E647" s="103" t="s">
        <v>539</v>
      </c>
      <c r="F647" s="103" t="s">
        <v>107</v>
      </c>
      <c r="G647" s="106">
        <v>494200</v>
      </c>
      <c r="H647" s="107">
        <v>494200</v>
      </c>
      <c r="I647" s="132">
        <f t="shared" si="9"/>
        <v>100</v>
      </c>
    </row>
    <row r="648" spans="1:9" ht="12.75">
      <c r="A648" s="148">
        <v>639</v>
      </c>
      <c r="B648" s="116" t="s">
        <v>75</v>
      </c>
      <c r="C648" s="103" t="s">
        <v>156</v>
      </c>
      <c r="D648" s="103" t="s">
        <v>401</v>
      </c>
      <c r="E648" s="103" t="s">
        <v>130</v>
      </c>
      <c r="F648" s="103" t="s">
        <v>131</v>
      </c>
      <c r="G648" s="106">
        <v>2000000</v>
      </c>
      <c r="H648" s="107">
        <v>2000000</v>
      </c>
      <c r="I648" s="132">
        <f t="shared" si="9"/>
        <v>100</v>
      </c>
    </row>
    <row r="649" spans="1:9" ht="25.5">
      <c r="A649" s="148">
        <v>640</v>
      </c>
      <c r="B649" s="44" t="s">
        <v>253</v>
      </c>
      <c r="C649" s="103" t="s">
        <v>156</v>
      </c>
      <c r="D649" s="103" t="s">
        <v>401</v>
      </c>
      <c r="E649" s="103" t="s">
        <v>402</v>
      </c>
      <c r="F649" s="103" t="s">
        <v>131</v>
      </c>
      <c r="G649" s="106">
        <v>2000000</v>
      </c>
      <c r="H649" s="107">
        <v>2000000</v>
      </c>
      <c r="I649" s="132">
        <f t="shared" si="9"/>
        <v>100</v>
      </c>
    </row>
    <row r="650" spans="1:9" ht="12.75">
      <c r="A650" s="148">
        <v>641</v>
      </c>
      <c r="B650" s="44" t="s">
        <v>231</v>
      </c>
      <c r="C650" s="103" t="s">
        <v>156</v>
      </c>
      <c r="D650" s="103" t="s">
        <v>401</v>
      </c>
      <c r="E650" s="103" t="s">
        <v>402</v>
      </c>
      <c r="F650" s="103" t="s">
        <v>822</v>
      </c>
      <c r="G650" s="106">
        <v>2000000</v>
      </c>
      <c r="H650" s="107">
        <v>2000000</v>
      </c>
      <c r="I650" s="132">
        <f t="shared" si="9"/>
        <v>100</v>
      </c>
    </row>
    <row r="651" spans="1:9" ht="12.75">
      <c r="A651" s="148">
        <v>642</v>
      </c>
      <c r="B651" s="116" t="s">
        <v>240</v>
      </c>
      <c r="C651" s="103" t="s">
        <v>156</v>
      </c>
      <c r="D651" s="103" t="s">
        <v>140</v>
      </c>
      <c r="E651" s="103" t="s">
        <v>130</v>
      </c>
      <c r="F651" s="103" t="s">
        <v>131</v>
      </c>
      <c r="G651" s="106">
        <v>78081854.68</v>
      </c>
      <c r="H651" s="107">
        <v>64435128.04</v>
      </c>
      <c r="I651" s="132">
        <f aca="true" t="shared" si="10" ref="I651:I714">H651/G651*100</f>
        <v>82.52253779584528</v>
      </c>
    </row>
    <row r="652" spans="1:9" ht="12.75">
      <c r="A652" s="148">
        <v>643</v>
      </c>
      <c r="B652" s="116" t="s">
        <v>76</v>
      </c>
      <c r="C652" s="103" t="s">
        <v>156</v>
      </c>
      <c r="D652" s="103" t="s">
        <v>404</v>
      </c>
      <c r="E652" s="103" t="s">
        <v>130</v>
      </c>
      <c r="F652" s="103" t="s">
        <v>131</v>
      </c>
      <c r="G652" s="106">
        <v>4116058.68</v>
      </c>
      <c r="H652" s="107">
        <v>4116058.68</v>
      </c>
      <c r="I652" s="132">
        <f t="shared" si="10"/>
        <v>100</v>
      </c>
    </row>
    <row r="653" spans="1:9" ht="12.75">
      <c r="A653" s="148">
        <v>644</v>
      </c>
      <c r="B653" s="44" t="s">
        <v>77</v>
      </c>
      <c r="C653" s="103" t="s">
        <v>156</v>
      </c>
      <c r="D653" s="103" t="s">
        <v>404</v>
      </c>
      <c r="E653" s="103" t="s">
        <v>405</v>
      </c>
      <c r="F653" s="103" t="s">
        <v>131</v>
      </c>
      <c r="G653" s="106">
        <v>4116058.68</v>
      </c>
      <c r="H653" s="107">
        <v>4116058.68</v>
      </c>
      <c r="I653" s="132">
        <f t="shared" si="10"/>
        <v>100</v>
      </c>
    </row>
    <row r="654" spans="1:9" ht="12.75">
      <c r="A654" s="148">
        <v>645</v>
      </c>
      <c r="B654" s="44" t="s">
        <v>292</v>
      </c>
      <c r="C654" s="103" t="s">
        <v>156</v>
      </c>
      <c r="D654" s="103" t="s">
        <v>404</v>
      </c>
      <c r="E654" s="103" t="s">
        <v>405</v>
      </c>
      <c r="F654" s="103" t="s">
        <v>119</v>
      </c>
      <c r="G654" s="106">
        <v>4116058.68</v>
      </c>
      <c r="H654" s="107">
        <v>4116058.68</v>
      </c>
      <c r="I654" s="132">
        <f t="shared" si="10"/>
        <v>100</v>
      </c>
    </row>
    <row r="655" spans="1:9" ht="12.75">
      <c r="A655" s="148">
        <v>646</v>
      </c>
      <c r="B655" s="116" t="s">
        <v>78</v>
      </c>
      <c r="C655" s="103" t="s">
        <v>156</v>
      </c>
      <c r="D655" s="103" t="s">
        <v>847</v>
      </c>
      <c r="E655" s="103" t="s">
        <v>130</v>
      </c>
      <c r="F655" s="103" t="s">
        <v>131</v>
      </c>
      <c r="G655" s="106">
        <v>71160796</v>
      </c>
      <c r="H655" s="107">
        <v>58177721.07</v>
      </c>
      <c r="I655" s="132">
        <f t="shared" si="10"/>
        <v>81.75529833870885</v>
      </c>
    </row>
    <row r="656" spans="1:9" ht="38.25">
      <c r="A656" s="148">
        <v>647</v>
      </c>
      <c r="B656" s="44" t="s">
        <v>353</v>
      </c>
      <c r="C656" s="103" t="s">
        <v>156</v>
      </c>
      <c r="D656" s="103" t="s">
        <v>847</v>
      </c>
      <c r="E656" s="103" t="s">
        <v>537</v>
      </c>
      <c r="F656" s="103" t="s">
        <v>131</v>
      </c>
      <c r="G656" s="106">
        <v>620925</v>
      </c>
      <c r="H656" s="107">
        <v>620925</v>
      </c>
      <c r="I656" s="132">
        <f t="shared" si="10"/>
        <v>100</v>
      </c>
    </row>
    <row r="657" spans="1:9" ht="12.75">
      <c r="A657" s="148">
        <v>648</v>
      </c>
      <c r="B657" s="44" t="s">
        <v>292</v>
      </c>
      <c r="C657" s="103" t="s">
        <v>156</v>
      </c>
      <c r="D657" s="103" t="s">
        <v>847</v>
      </c>
      <c r="E657" s="103" t="s">
        <v>537</v>
      </c>
      <c r="F657" s="103" t="s">
        <v>119</v>
      </c>
      <c r="G657" s="106">
        <v>620925</v>
      </c>
      <c r="H657" s="107">
        <v>620925</v>
      </c>
      <c r="I657" s="132">
        <f t="shared" si="10"/>
        <v>100</v>
      </c>
    </row>
    <row r="658" spans="1:9" ht="38.25">
      <c r="A658" s="148">
        <v>649</v>
      </c>
      <c r="B658" s="44" t="s">
        <v>79</v>
      </c>
      <c r="C658" s="103" t="s">
        <v>156</v>
      </c>
      <c r="D658" s="103" t="s">
        <v>847</v>
      </c>
      <c r="E658" s="103" t="s">
        <v>545</v>
      </c>
      <c r="F658" s="103" t="s">
        <v>131</v>
      </c>
      <c r="G658" s="106">
        <v>1463952</v>
      </c>
      <c r="H658" s="107">
        <v>1463952</v>
      </c>
      <c r="I658" s="132">
        <f t="shared" si="10"/>
        <v>100</v>
      </c>
    </row>
    <row r="659" spans="1:9" ht="12.75">
      <c r="A659" s="148">
        <v>650</v>
      </c>
      <c r="B659" s="44" t="s">
        <v>292</v>
      </c>
      <c r="C659" s="103" t="s">
        <v>156</v>
      </c>
      <c r="D659" s="103" t="s">
        <v>847</v>
      </c>
      <c r="E659" s="103" t="s">
        <v>545</v>
      </c>
      <c r="F659" s="103" t="s">
        <v>119</v>
      </c>
      <c r="G659" s="106">
        <v>1463952</v>
      </c>
      <c r="H659" s="107">
        <v>1463952</v>
      </c>
      <c r="I659" s="132">
        <f t="shared" si="10"/>
        <v>100</v>
      </c>
    </row>
    <row r="660" spans="1:9" ht="25.5">
      <c r="A660" s="148">
        <v>651</v>
      </c>
      <c r="B660" s="44" t="s">
        <v>80</v>
      </c>
      <c r="C660" s="103" t="s">
        <v>156</v>
      </c>
      <c r="D660" s="103" t="s">
        <v>847</v>
      </c>
      <c r="E660" s="103" t="s">
        <v>204</v>
      </c>
      <c r="F660" s="103" t="s">
        <v>131</v>
      </c>
      <c r="G660" s="106">
        <v>432000</v>
      </c>
      <c r="H660" s="107">
        <v>432000</v>
      </c>
      <c r="I660" s="132">
        <f t="shared" si="10"/>
        <v>100</v>
      </c>
    </row>
    <row r="661" spans="1:9" ht="12.75">
      <c r="A661" s="148">
        <v>652</v>
      </c>
      <c r="B661" s="44" t="s">
        <v>292</v>
      </c>
      <c r="C661" s="103" t="s">
        <v>156</v>
      </c>
      <c r="D661" s="103" t="s">
        <v>847</v>
      </c>
      <c r="E661" s="103" t="s">
        <v>204</v>
      </c>
      <c r="F661" s="103" t="s">
        <v>119</v>
      </c>
      <c r="G661" s="106">
        <v>432000</v>
      </c>
      <c r="H661" s="107">
        <v>432000</v>
      </c>
      <c r="I661" s="132">
        <f t="shared" si="10"/>
        <v>100</v>
      </c>
    </row>
    <row r="662" spans="1:9" ht="25.5">
      <c r="A662" s="148">
        <v>653</v>
      </c>
      <c r="B662" s="44" t="s">
        <v>81</v>
      </c>
      <c r="C662" s="103" t="s">
        <v>156</v>
      </c>
      <c r="D662" s="103" t="s">
        <v>847</v>
      </c>
      <c r="E662" s="103" t="s">
        <v>524</v>
      </c>
      <c r="F662" s="103" t="s">
        <v>131</v>
      </c>
      <c r="G662" s="106">
        <v>14962500</v>
      </c>
      <c r="H662" s="107">
        <v>10955746.26</v>
      </c>
      <c r="I662" s="132">
        <f t="shared" si="10"/>
        <v>73.22136180451128</v>
      </c>
    </row>
    <row r="663" spans="1:9" ht="12.75">
      <c r="A663" s="148">
        <v>654</v>
      </c>
      <c r="B663" s="44" t="s">
        <v>292</v>
      </c>
      <c r="C663" s="103" t="s">
        <v>156</v>
      </c>
      <c r="D663" s="103" t="s">
        <v>847</v>
      </c>
      <c r="E663" s="103" t="s">
        <v>524</v>
      </c>
      <c r="F663" s="103" t="s">
        <v>119</v>
      </c>
      <c r="G663" s="106">
        <v>14962500</v>
      </c>
      <c r="H663" s="107">
        <v>10955746.26</v>
      </c>
      <c r="I663" s="132">
        <f t="shared" si="10"/>
        <v>73.22136180451128</v>
      </c>
    </row>
    <row r="664" spans="1:9" ht="25.5">
      <c r="A664" s="148">
        <v>655</v>
      </c>
      <c r="B664" s="44" t="s">
        <v>367</v>
      </c>
      <c r="C664" s="103" t="s">
        <v>156</v>
      </c>
      <c r="D664" s="103" t="s">
        <v>847</v>
      </c>
      <c r="E664" s="103" t="s">
        <v>396</v>
      </c>
      <c r="F664" s="103" t="s">
        <v>131</v>
      </c>
      <c r="G664" s="106">
        <v>9977000</v>
      </c>
      <c r="H664" s="107">
        <v>6016187.46</v>
      </c>
      <c r="I664" s="132">
        <f t="shared" si="10"/>
        <v>60.30056590157362</v>
      </c>
    </row>
    <row r="665" spans="1:9" ht="12.75">
      <c r="A665" s="148">
        <v>656</v>
      </c>
      <c r="B665" s="44" t="s">
        <v>292</v>
      </c>
      <c r="C665" s="103" t="s">
        <v>156</v>
      </c>
      <c r="D665" s="103" t="s">
        <v>847</v>
      </c>
      <c r="E665" s="103" t="s">
        <v>396</v>
      </c>
      <c r="F665" s="103" t="s">
        <v>119</v>
      </c>
      <c r="G665" s="106">
        <v>9977000</v>
      </c>
      <c r="H665" s="107">
        <v>6016187.46</v>
      </c>
      <c r="I665" s="132">
        <f t="shared" si="10"/>
        <v>60.30056590157362</v>
      </c>
    </row>
    <row r="666" spans="1:9" ht="51">
      <c r="A666" s="148">
        <v>657</v>
      </c>
      <c r="B666" s="44" t="s">
        <v>354</v>
      </c>
      <c r="C666" s="103" t="s">
        <v>156</v>
      </c>
      <c r="D666" s="103" t="s">
        <v>847</v>
      </c>
      <c r="E666" s="103" t="s">
        <v>110</v>
      </c>
      <c r="F666" s="103" t="s">
        <v>131</v>
      </c>
      <c r="G666" s="106">
        <v>1544619</v>
      </c>
      <c r="H666" s="107">
        <v>1544619</v>
      </c>
      <c r="I666" s="132">
        <f t="shared" si="10"/>
        <v>100</v>
      </c>
    </row>
    <row r="667" spans="1:9" ht="12.75">
      <c r="A667" s="148">
        <v>658</v>
      </c>
      <c r="B667" s="44" t="s">
        <v>292</v>
      </c>
      <c r="C667" s="103" t="s">
        <v>156</v>
      </c>
      <c r="D667" s="103" t="s">
        <v>847</v>
      </c>
      <c r="E667" s="103" t="s">
        <v>110</v>
      </c>
      <c r="F667" s="103" t="s">
        <v>119</v>
      </c>
      <c r="G667" s="106">
        <v>1544619</v>
      </c>
      <c r="H667" s="107">
        <v>1544619</v>
      </c>
      <c r="I667" s="132">
        <f t="shared" si="10"/>
        <v>100</v>
      </c>
    </row>
    <row r="668" spans="1:9" ht="38.25">
      <c r="A668" s="148">
        <v>659</v>
      </c>
      <c r="B668" s="44" t="s">
        <v>82</v>
      </c>
      <c r="C668" s="103" t="s">
        <v>156</v>
      </c>
      <c r="D668" s="103" t="s">
        <v>847</v>
      </c>
      <c r="E668" s="103" t="s">
        <v>866</v>
      </c>
      <c r="F668" s="103" t="s">
        <v>131</v>
      </c>
      <c r="G668" s="106">
        <v>1718500</v>
      </c>
      <c r="H668" s="107">
        <v>1718500</v>
      </c>
      <c r="I668" s="132">
        <f t="shared" si="10"/>
        <v>100</v>
      </c>
    </row>
    <row r="669" spans="1:9" ht="12.75">
      <c r="A669" s="148">
        <v>660</v>
      </c>
      <c r="B669" s="44" t="s">
        <v>292</v>
      </c>
      <c r="C669" s="103" t="s">
        <v>156</v>
      </c>
      <c r="D669" s="103" t="s">
        <v>847</v>
      </c>
      <c r="E669" s="103" t="s">
        <v>866</v>
      </c>
      <c r="F669" s="103" t="s">
        <v>119</v>
      </c>
      <c r="G669" s="106">
        <v>1718500</v>
      </c>
      <c r="H669" s="107">
        <v>1718500</v>
      </c>
      <c r="I669" s="132">
        <f t="shared" si="10"/>
        <v>100</v>
      </c>
    </row>
    <row r="670" spans="1:9" ht="51">
      <c r="A670" s="148">
        <v>661</v>
      </c>
      <c r="B670" s="44" t="s">
        <v>83</v>
      </c>
      <c r="C670" s="103" t="s">
        <v>156</v>
      </c>
      <c r="D670" s="103" t="s">
        <v>847</v>
      </c>
      <c r="E670" s="103" t="s">
        <v>205</v>
      </c>
      <c r="F670" s="103" t="s">
        <v>131</v>
      </c>
      <c r="G670" s="106">
        <v>40441300</v>
      </c>
      <c r="H670" s="107">
        <v>35425791.35</v>
      </c>
      <c r="I670" s="132">
        <f t="shared" si="10"/>
        <v>87.59805285685674</v>
      </c>
    </row>
    <row r="671" spans="1:9" ht="12.75">
      <c r="A671" s="148">
        <v>662</v>
      </c>
      <c r="B671" s="44" t="s">
        <v>292</v>
      </c>
      <c r="C671" s="103" t="s">
        <v>156</v>
      </c>
      <c r="D671" s="103" t="s">
        <v>847</v>
      </c>
      <c r="E671" s="103" t="s">
        <v>205</v>
      </c>
      <c r="F671" s="103" t="s">
        <v>119</v>
      </c>
      <c r="G671" s="106">
        <v>40441300</v>
      </c>
      <c r="H671" s="107">
        <v>35425791.35</v>
      </c>
      <c r="I671" s="132">
        <f t="shared" si="10"/>
        <v>87.59805285685674</v>
      </c>
    </row>
    <row r="672" spans="1:9" ht="12.75">
      <c r="A672" s="148">
        <v>663</v>
      </c>
      <c r="B672" s="116" t="s">
        <v>241</v>
      </c>
      <c r="C672" s="103" t="s">
        <v>156</v>
      </c>
      <c r="D672" s="103" t="s">
        <v>849</v>
      </c>
      <c r="E672" s="103" t="s">
        <v>130</v>
      </c>
      <c r="F672" s="103" t="s">
        <v>131</v>
      </c>
      <c r="G672" s="106">
        <v>2805000</v>
      </c>
      <c r="H672" s="107">
        <v>2141348.29</v>
      </c>
      <c r="I672" s="132">
        <f t="shared" si="10"/>
        <v>76.34040249554367</v>
      </c>
    </row>
    <row r="673" spans="1:9" ht="53.25" customHeight="1">
      <c r="A673" s="148">
        <v>664</v>
      </c>
      <c r="B673" s="44" t="s">
        <v>83</v>
      </c>
      <c r="C673" s="103" t="s">
        <v>156</v>
      </c>
      <c r="D673" s="103" t="s">
        <v>849</v>
      </c>
      <c r="E673" s="103" t="s">
        <v>205</v>
      </c>
      <c r="F673" s="103" t="s">
        <v>131</v>
      </c>
      <c r="G673" s="106">
        <v>2693000</v>
      </c>
      <c r="H673" s="107">
        <v>2029348.29</v>
      </c>
      <c r="I673" s="132">
        <f t="shared" si="10"/>
        <v>75.35641626438915</v>
      </c>
    </row>
    <row r="674" spans="1:9" ht="12.75">
      <c r="A674" s="148">
        <v>665</v>
      </c>
      <c r="B674" s="44" t="s">
        <v>272</v>
      </c>
      <c r="C674" s="103" t="s">
        <v>156</v>
      </c>
      <c r="D674" s="103" t="s">
        <v>849</v>
      </c>
      <c r="E674" s="103" t="s">
        <v>205</v>
      </c>
      <c r="F674" s="103" t="s">
        <v>182</v>
      </c>
      <c r="G674" s="106">
        <v>2693000</v>
      </c>
      <c r="H674" s="107">
        <v>2029348.29</v>
      </c>
      <c r="I674" s="132">
        <f t="shared" si="10"/>
        <v>75.35641626438915</v>
      </c>
    </row>
    <row r="675" spans="1:9" ht="25.5">
      <c r="A675" s="148">
        <v>666</v>
      </c>
      <c r="B675" s="44" t="s">
        <v>239</v>
      </c>
      <c r="C675" s="103" t="s">
        <v>156</v>
      </c>
      <c r="D675" s="103" t="s">
        <v>849</v>
      </c>
      <c r="E675" s="103" t="s">
        <v>901</v>
      </c>
      <c r="F675" s="103" t="s">
        <v>131</v>
      </c>
      <c r="G675" s="106">
        <v>112000</v>
      </c>
      <c r="H675" s="107">
        <v>112000</v>
      </c>
      <c r="I675" s="132">
        <f t="shared" si="10"/>
        <v>100</v>
      </c>
    </row>
    <row r="676" spans="1:9" ht="12.75">
      <c r="A676" s="148">
        <v>667</v>
      </c>
      <c r="B676" s="44" t="s">
        <v>230</v>
      </c>
      <c r="C676" s="103" t="s">
        <v>156</v>
      </c>
      <c r="D676" s="103" t="s">
        <v>849</v>
      </c>
      <c r="E676" s="103" t="s">
        <v>901</v>
      </c>
      <c r="F676" s="103" t="s">
        <v>192</v>
      </c>
      <c r="G676" s="106">
        <v>112000</v>
      </c>
      <c r="H676" s="107">
        <v>112000</v>
      </c>
      <c r="I676" s="132">
        <f t="shared" si="10"/>
        <v>100</v>
      </c>
    </row>
    <row r="677" spans="1:9" ht="25.5">
      <c r="A677" s="148">
        <v>668</v>
      </c>
      <c r="B677" s="116" t="s">
        <v>547</v>
      </c>
      <c r="C677" s="103" t="s">
        <v>810</v>
      </c>
      <c r="D677" s="103" t="s">
        <v>819</v>
      </c>
      <c r="E677" s="103" t="s">
        <v>130</v>
      </c>
      <c r="F677" s="103" t="s">
        <v>131</v>
      </c>
      <c r="G677" s="106">
        <v>290809273.01</v>
      </c>
      <c r="H677" s="107">
        <v>287618949.74</v>
      </c>
      <c r="I677" s="132">
        <f t="shared" si="10"/>
        <v>98.90294995170588</v>
      </c>
    </row>
    <row r="678" spans="1:9" ht="12.75">
      <c r="A678" s="148">
        <v>669</v>
      </c>
      <c r="B678" s="116" t="s">
        <v>258</v>
      </c>
      <c r="C678" s="103" t="s">
        <v>810</v>
      </c>
      <c r="D678" s="103" t="s">
        <v>391</v>
      </c>
      <c r="E678" s="103" t="s">
        <v>130</v>
      </c>
      <c r="F678" s="103" t="s">
        <v>131</v>
      </c>
      <c r="G678" s="106">
        <v>10000</v>
      </c>
      <c r="H678" s="107">
        <v>10000</v>
      </c>
      <c r="I678" s="132">
        <f t="shared" si="10"/>
        <v>100</v>
      </c>
    </row>
    <row r="679" spans="1:9" ht="12.75">
      <c r="A679" s="148">
        <v>670</v>
      </c>
      <c r="B679" s="116" t="s">
        <v>259</v>
      </c>
      <c r="C679" s="103" t="s">
        <v>810</v>
      </c>
      <c r="D679" s="103" t="s">
        <v>23</v>
      </c>
      <c r="E679" s="103" t="s">
        <v>130</v>
      </c>
      <c r="F679" s="103" t="s">
        <v>131</v>
      </c>
      <c r="G679" s="106">
        <v>10000</v>
      </c>
      <c r="H679" s="107">
        <v>10000</v>
      </c>
      <c r="I679" s="132">
        <f t="shared" si="10"/>
        <v>100</v>
      </c>
    </row>
    <row r="680" spans="1:9" ht="25.5">
      <c r="A680" s="148">
        <v>671</v>
      </c>
      <c r="B680" s="44" t="s">
        <v>257</v>
      </c>
      <c r="C680" s="103" t="s">
        <v>810</v>
      </c>
      <c r="D680" s="103" t="s">
        <v>23</v>
      </c>
      <c r="E680" s="103" t="s">
        <v>190</v>
      </c>
      <c r="F680" s="103" t="s">
        <v>131</v>
      </c>
      <c r="G680" s="106">
        <v>10000</v>
      </c>
      <c r="H680" s="107">
        <v>10000</v>
      </c>
      <c r="I680" s="132">
        <f t="shared" si="10"/>
        <v>100</v>
      </c>
    </row>
    <row r="681" spans="1:9" ht="12.75">
      <c r="A681" s="148">
        <v>672</v>
      </c>
      <c r="B681" s="44" t="s">
        <v>231</v>
      </c>
      <c r="C681" s="103" t="s">
        <v>810</v>
      </c>
      <c r="D681" s="103" t="s">
        <v>23</v>
      </c>
      <c r="E681" s="103" t="s">
        <v>190</v>
      </c>
      <c r="F681" s="103" t="s">
        <v>822</v>
      </c>
      <c r="G681" s="106">
        <v>10000</v>
      </c>
      <c r="H681" s="107">
        <v>10000</v>
      </c>
      <c r="I681" s="132">
        <f t="shared" si="10"/>
        <v>100</v>
      </c>
    </row>
    <row r="682" spans="1:9" ht="25.5">
      <c r="A682" s="148">
        <v>673</v>
      </c>
      <c r="B682" s="116" t="s">
        <v>228</v>
      </c>
      <c r="C682" s="103" t="s">
        <v>810</v>
      </c>
      <c r="D682" s="103" t="s">
        <v>393</v>
      </c>
      <c r="E682" s="103" t="s">
        <v>130</v>
      </c>
      <c r="F682" s="103" t="s">
        <v>131</v>
      </c>
      <c r="G682" s="106">
        <v>61323</v>
      </c>
      <c r="H682" s="107">
        <v>57853</v>
      </c>
      <c r="I682" s="132">
        <f t="shared" si="10"/>
        <v>94.34143795965625</v>
      </c>
    </row>
    <row r="683" spans="1:9" ht="38.25">
      <c r="A683" s="148">
        <v>674</v>
      </c>
      <c r="B683" s="116" t="s">
        <v>261</v>
      </c>
      <c r="C683" s="103" t="s">
        <v>810</v>
      </c>
      <c r="D683" s="103" t="s">
        <v>25</v>
      </c>
      <c r="E683" s="103" t="s">
        <v>130</v>
      </c>
      <c r="F683" s="103" t="s">
        <v>131</v>
      </c>
      <c r="G683" s="106">
        <v>61323</v>
      </c>
      <c r="H683" s="107">
        <v>57853</v>
      </c>
      <c r="I683" s="132">
        <f t="shared" si="10"/>
        <v>94.34143795965625</v>
      </c>
    </row>
    <row r="684" spans="1:9" ht="38.25">
      <c r="A684" s="148">
        <v>675</v>
      </c>
      <c r="B684" s="44" t="s">
        <v>299</v>
      </c>
      <c r="C684" s="103" t="s">
        <v>810</v>
      </c>
      <c r="D684" s="103" t="s">
        <v>25</v>
      </c>
      <c r="E684" s="103" t="s">
        <v>26</v>
      </c>
      <c r="F684" s="103" t="s">
        <v>131</v>
      </c>
      <c r="G684" s="106">
        <v>61323</v>
      </c>
      <c r="H684" s="107">
        <v>57853</v>
      </c>
      <c r="I684" s="132">
        <f t="shared" si="10"/>
        <v>94.34143795965625</v>
      </c>
    </row>
    <row r="685" spans="1:9" ht="12.75">
      <c r="A685" s="148">
        <v>676</v>
      </c>
      <c r="B685" s="44" t="s">
        <v>231</v>
      </c>
      <c r="C685" s="103" t="s">
        <v>810</v>
      </c>
      <c r="D685" s="103" t="s">
        <v>25</v>
      </c>
      <c r="E685" s="103" t="s">
        <v>26</v>
      </c>
      <c r="F685" s="103" t="s">
        <v>822</v>
      </c>
      <c r="G685" s="106">
        <v>61323</v>
      </c>
      <c r="H685" s="107">
        <v>57853</v>
      </c>
      <c r="I685" s="132">
        <f t="shared" si="10"/>
        <v>94.34143795965625</v>
      </c>
    </row>
    <row r="686" spans="1:9" ht="12.75">
      <c r="A686" s="148">
        <v>677</v>
      </c>
      <c r="B686" s="116" t="s">
        <v>255</v>
      </c>
      <c r="C686" s="103" t="s">
        <v>810</v>
      </c>
      <c r="D686" s="103" t="s">
        <v>185</v>
      </c>
      <c r="E686" s="103" t="s">
        <v>130</v>
      </c>
      <c r="F686" s="103" t="s">
        <v>131</v>
      </c>
      <c r="G686" s="106">
        <v>290737950.01</v>
      </c>
      <c r="H686" s="107">
        <v>287551096.74</v>
      </c>
      <c r="I686" s="132">
        <f t="shared" si="10"/>
        <v>98.9038743411755</v>
      </c>
    </row>
    <row r="687" spans="1:9" ht="12.75">
      <c r="A687" s="148">
        <v>678</v>
      </c>
      <c r="B687" s="116" t="s">
        <v>256</v>
      </c>
      <c r="C687" s="103" t="s">
        <v>810</v>
      </c>
      <c r="D687" s="103" t="s">
        <v>812</v>
      </c>
      <c r="E687" s="103" t="s">
        <v>130</v>
      </c>
      <c r="F687" s="103" t="s">
        <v>131</v>
      </c>
      <c r="G687" s="106">
        <v>72328798.59</v>
      </c>
      <c r="H687" s="107">
        <v>72128493.77</v>
      </c>
      <c r="I687" s="132">
        <f t="shared" si="10"/>
        <v>99.72306353222395</v>
      </c>
    </row>
    <row r="688" spans="1:9" ht="12.75">
      <c r="A688" s="148">
        <v>679</v>
      </c>
      <c r="B688" s="44" t="s">
        <v>301</v>
      </c>
      <c r="C688" s="103" t="s">
        <v>810</v>
      </c>
      <c r="D688" s="103" t="s">
        <v>812</v>
      </c>
      <c r="E688" s="103" t="s">
        <v>856</v>
      </c>
      <c r="F688" s="103" t="s">
        <v>131</v>
      </c>
      <c r="G688" s="106">
        <v>57467033.59</v>
      </c>
      <c r="H688" s="107">
        <v>57352504.07</v>
      </c>
      <c r="I688" s="132">
        <f t="shared" si="10"/>
        <v>99.80070396391586</v>
      </c>
    </row>
    <row r="689" spans="1:9" ht="12.75">
      <c r="A689" s="148">
        <v>680</v>
      </c>
      <c r="B689" s="44" t="s">
        <v>272</v>
      </c>
      <c r="C689" s="103" t="s">
        <v>810</v>
      </c>
      <c r="D689" s="103" t="s">
        <v>812</v>
      </c>
      <c r="E689" s="103" t="s">
        <v>856</v>
      </c>
      <c r="F689" s="103" t="s">
        <v>182</v>
      </c>
      <c r="G689" s="106">
        <v>57467033.59</v>
      </c>
      <c r="H689" s="107">
        <v>57352504.07</v>
      </c>
      <c r="I689" s="132">
        <f t="shared" si="10"/>
        <v>99.80070396391586</v>
      </c>
    </row>
    <row r="690" spans="1:9" ht="51">
      <c r="A690" s="148">
        <v>681</v>
      </c>
      <c r="B690" s="44" t="s">
        <v>369</v>
      </c>
      <c r="C690" s="103" t="s">
        <v>810</v>
      </c>
      <c r="D690" s="103" t="s">
        <v>812</v>
      </c>
      <c r="E690" s="103" t="s">
        <v>546</v>
      </c>
      <c r="F690" s="103" t="s">
        <v>131</v>
      </c>
      <c r="G690" s="106">
        <v>322642</v>
      </c>
      <c r="H690" s="107">
        <v>322642</v>
      </c>
      <c r="I690" s="132">
        <f t="shared" si="10"/>
        <v>100</v>
      </c>
    </row>
    <row r="691" spans="1:9" ht="12.75">
      <c r="A691" s="148">
        <v>682</v>
      </c>
      <c r="B691" s="44" t="s">
        <v>272</v>
      </c>
      <c r="C691" s="103" t="s">
        <v>810</v>
      </c>
      <c r="D691" s="103" t="s">
        <v>812</v>
      </c>
      <c r="E691" s="103" t="s">
        <v>546</v>
      </c>
      <c r="F691" s="103" t="s">
        <v>182</v>
      </c>
      <c r="G691" s="106">
        <v>322642</v>
      </c>
      <c r="H691" s="107">
        <v>322642</v>
      </c>
      <c r="I691" s="132">
        <f t="shared" si="10"/>
        <v>100</v>
      </c>
    </row>
    <row r="692" spans="1:9" ht="63.75">
      <c r="A692" s="148">
        <v>683</v>
      </c>
      <c r="B692" s="44" t="s">
        <v>370</v>
      </c>
      <c r="C692" s="103" t="s">
        <v>810</v>
      </c>
      <c r="D692" s="103" t="s">
        <v>812</v>
      </c>
      <c r="E692" s="103" t="s">
        <v>520</v>
      </c>
      <c r="F692" s="103" t="s">
        <v>131</v>
      </c>
      <c r="G692" s="106">
        <v>134000</v>
      </c>
      <c r="H692" s="107">
        <v>49470</v>
      </c>
      <c r="I692" s="132">
        <f t="shared" si="10"/>
        <v>36.917910447761194</v>
      </c>
    </row>
    <row r="693" spans="1:9" ht="12.75">
      <c r="A693" s="148">
        <v>684</v>
      </c>
      <c r="B693" s="44" t="s">
        <v>272</v>
      </c>
      <c r="C693" s="103" t="s">
        <v>810</v>
      </c>
      <c r="D693" s="103" t="s">
        <v>812</v>
      </c>
      <c r="E693" s="103" t="s">
        <v>520</v>
      </c>
      <c r="F693" s="103" t="s">
        <v>182</v>
      </c>
      <c r="G693" s="106">
        <v>134000</v>
      </c>
      <c r="H693" s="107">
        <v>49470</v>
      </c>
      <c r="I693" s="132">
        <f t="shared" si="10"/>
        <v>36.917910447761194</v>
      </c>
    </row>
    <row r="694" spans="1:9" ht="78" customHeight="1">
      <c r="A694" s="148">
        <v>685</v>
      </c>
      <c r="B694" s="44" t="s">
        <v>281</v>
      </c>
      <c r="C694" s="103" t="s">
        <v>810</v>
      </c>
      <c r="D694" s="103" t="s">
        <v>812</v>
      </c>
      <c r="E694" s="103" t="s">
        <v>534</v>
      </c>
      <c r="F694" s="103" t="s">
        <v>131</v>
      </c>
      <c r="G694" s="106">
        <v>5721280</v>
      </c>
      <c r="H694" s="107">
        <v>5721280</v>
      </c>
      <c r="I694" s="132">
        <f t="shared" si="10"/>
        <v>100</v>
      </c>
    </row>
    <row r="695" spans="1:9" ht="12.75">
      <c r="A695" s="148">
        <v>686</v>
      </c>
      <c r="B695" s="44" t="s">
        <v>272</v>
      </c>
      <c r="C695" s="103" t="s">
        <v>810</v>
      </c>
      <c r="D695" s="103" t="s">
        <v>812</v>
      </c>
      <c r="E695" s="103" t="s">
        <v>534</v>
      </c>
      <c r="F695" s="103" t="s">
        <v>182</v>
      </c>
      <c r="G695" s="106">
        <v>5721280</v>
      </c>
      <c r="H695" s="107">
        <v>5721280</v>
      </c>
      <c r="I695" s="132">
        <f t="shared" si="10"/>
        <v>100</v>
      </c>
    </row>
    <row r="696" spans="1:9" ht="92.25" customHeight="1">
      <c r="A696" s="148">
        <v>687</v>
      </c>
      <c r="B696" s="44" t="s">
        <v>5</v>
      </c>
      <c r="C696" s="103" t="s">
        <v>810</v>
      </c>
      <c r="D696" s="103" t="s">
        <v>812</v>
      </c>
      <c r="E696" s="103" t="s">
        <v>796</v>
      </c>
      <c r="F696" s="103" t="s">
        <v>131</v>
      </c>
      <c r="G696" s="106">
        <v>4320000</v>
      </c>
      <c r="H696" s="107">
        <v>4319366.13</v>
      </c>
      <c r="I696" s="132">
        <f t="shared" si="10"/>
        <v>99.98532708333333</v>
      </c>
    </row>
    <row r="697" spans="1:9" ht="12.75">
      <c r="A697" s="148">
        <v>688</v>
      </c>
      <c r="B697" s="44" t="s">
        <v>272</v>
      </c>
      <c r="C697" s="103" t="s">
        <v>810</v>
      </c>
      <c r="D697" s="103" t="s">
        <v>812</v>
      </c>
      <c r="E697" s="103" t="s">
        <v>796</v>
      </c>
      <c r="F697" s="103" t="s">
        <v>182</v>
      </c>
      <c r="G697" s="106">
        <v>4320000</v>
      </c>
      <c r="H697" s="107">
        <v>4319366.13</v>
      </c>
      <c r="I697" s="132">
        <f t="shared" si="10"/>
        <v>99.98532708333333</v>
      </c>
    </row>
    <row r="698" spans="1:9" ht="63.75" customHeight="1">
      <c r="A698" s="148">
        <v>689</v>
      </c>
      <c r="B698" s="44" t="s">
        <v>372</v>
      </c>
      <c r="C698" s="103" t="s">
        <v>810</v>
      </c>
      <c r="D698" s="103" t="s">
        <v>812</v>
      </c>
      <c r="E698" s="103" t="s">
        <v>797</v>
      </c>
      <c r="F698" s="103" t="s">
        <v>131</v>
      </c>
      <c r="G698" s="106">
        <v>2927000</v>
      </c>
      <c r="H698" s="107">
        <v>2927000</v>
      </c>
      <c r="I698" s="132">
        <f t="shared" si="10"/>
        <v>100</v>
      </c>
    </row>
    <row r="699" spans="1:9" ht="12.75">
      <c r="A699" s="148">
        <v>690</v>
      </c>
      <c r="B699" s="44" t="s">
        <v>272</v>
      </c>
      <c r="C699" s="103" t="s">
        <v>810</v>
      </c>
      <c r="D699" s="103" t="s">
        <v>812</v>
      </c>
      <c r="E699" s="103" t="s">
        <v>797</v>
      </c>
      <c r="F699" s="103" t="s">
        <v>182</v>
      </c>
      <c r="G699" s="106">
        <v>2927000</v>
      </c>
      <c r="H699" s="107">
        <v>2927000</v>
      </c>
      <c r="I699" s="132">
        <f t="shared" si="10"/>
        <v>100</v>
      </c>
    </row>
    <row r="700" spans="1:9" ht="37.5" customHeight="1">
      <c r="A700" s="148">
        <v>691</v>
      </c>
      <c r="B700" s="44" t="s">
        <v>446</v>
      </c>
      <c r="C700" s="103" t="s">
        <v>810</v>
      </c>
      <c r="D700" s="103" t="s">
        <v>812</v>
      </c>
      <c r="E700" s="103" t="s">
        <v>203</v>
      </c>
      <c r="F700" s="103" t="s">
        <v>131</v>
      </c>
      <c r="G700" s="106">
        <v>181843</v>
      </c>
      <c r="H700" s="107">
        <v>181803</v>
      </c>
      <c r="I700" s="132">
        <f t="shared" si="10"/>
        <v>99.97800300259014</v>
      </c>
    </row>
    <row r="701" spans="1:9" ht="12.75">
      <c r="A701" s="148">
        <v>692</v>
      </c>
      <c r="B701" s="44" t="s">
        <v>231</v>
      </c>
      <c r="C701" s="103" t="s">
        <v>810</v>
      </c>
      <c r="D701" s="103" t="s">
        <v>812</v>
      </c>
      <c r="E701" s="103" t="s">
        <v>203</v>
      </c>
      <c r="F701" s="103" t="s">
        <v>822</v>
      </c>
      <c r="G701" s="106">
        <v>181843</v>
      </c>
      <c r="H701" s="107">
        <v>181803</v>
      </c>
      <c r="I701" s="132">
        <f t="shared" si="10"/>
        <v>99.97800300259014</v>
      </c>
    </row>
    <row r="702" spans="1:9" ht="37.5" customHeight="1">
      <c r="A702" s="148">
        <v>693</v>
      </c>
      <c r="B702" s="44" t="s">
        <v>447</v>
      </c>
      <c r="C702" s="103" t="s">
        <v>810</v>
      </c>
      <c r="D702" s="103" t="s">
        <v>812</v>
      </c>
      <c r="E702" s="103" t="s">
        <v>798</v>
      </c>
      <c r="F702" s="103" t="s">
        <v>131</v>
      </c>
      <c r="G702" s="106">
        <v>1255000</v>
      </c>
      <c r="H702" s="107">
        <v>1254428.57</v>
      </c>
      <c r="I702" s="132">
        <f t="shared" si="10"/>
        <v>99.95446772908367</v>
      </c>
    </row>
    <row r="703" spans="1:9" ht="12.75">
      <c r="A703" s="148">
        <v>694</v>
      </c>
      <c r="B703" s="44" t="s">
        <v>272</v>
      </c>
      <c r="C703" s="103" t="s">
        <v>810</v>
      </c>
      <c r="D703" s="103" t="s">
        <v>812</v>
      </c>
      <c r="E703" s="103" t="s">
        <v>798</v>
      </c>
      <c r="F703" s="103" t="s">
        <v>182</v>
      </c>
      <c r="G703" s="106">
        <v>1255000</v>
      </c>
      <c r="H703" s="107">
        <v>1254428.57</v>
      </c>
      <c r="I703" s="132">
        <f t="shared" si="10"/>
        <v>99.95446772908367</v>
      </c>
    </row>
    <row r="704" spans="1:9" ht="12.75">
      <c r="A704" s="148">
        <v>695</v>
      </c>
      <c r="B704" s="116" t="s">
        <v>273</v>
      </c>
      <c r="C704" s="103" t="s">
        <v>810</v>
      </c>
      <c r="D704" s="103" t="s">
        <v>135</v>
      </c>
      <c r="E704" s="103" t="s">
        <v>130</v>
      </c>
      <c r="F704" s="103" t="s">
        <v>131</v>
      </c>
      <c r="G704" s="106">
        <v>211142476.47</v>
      </c>
      <c r="H704" s="107">
        <v>208290641.2</v>
      </c>
      <c r="I704" s="132">
        <f t="shared" si="10"/>
        <v>98.64933133414053</v>
      </c>
    </row>
    <row r="705" spans="1:9" ht="25.5">
      <c r="A705" s="148">
        <v>696</v>
      </c>
      <c r="B705" s="44" t="s">
        <v>286</v>
      </c>
      <c r="C705" s="103" t="s">
        <v>810</v>
      </c>
      <c r="D705" s="103" t="s">
        <v>135</v>
      </c>
      <c r="E705" s="103" t="s">
        <v>538</v>
      </c>
      <c r="F705" s="103" t="s">
        <v>131</v>
      </c>
      <c r="G705" s="106">
        <v>1463600</v>
      </c>
      <c r="H705" s="107">
        <v>1319721</v>
      </c>
      <c r="I705" s="132">
        <f t="shared" si="10"/>
        <v>90.16951352828642</v>
      </c>
    </row>
    <row r="706" spans="1:9" ht="12.75">
      <c r="A706" s="148">
        <v>697</v>
      </c>
      <c r="B706" s="44" t="s">
        <v>272</v>
      </c>
      <c r="C706" s="103" t="s">
        <v>810</v>
      </c>
      <c r="D706" s="103" t="s">
        <v>135</v>
      </c>
      <c r="E706" s="103" t="s">
        <v>538</v>
      </c>
      <c r="F706" s="103" t="s">
        <v>182</v>
      </c>
      <c r="G706" s="106">
        <v>1463600</v>
      </c>
      <c r="H706" s="107">
        <v>1319721</v>
      </c>
      <c r="I706" s="132">
        <f t="shared" si="10"/>
        <v>90.16951352828642</v>
      </c>
    </row>
    <row r="707" spans="1:9" ht="12.75">
      <c r="A707" s="148">
        <v>698</v>
      </c>
      <c r="B707" s="44" t="s">
        <v>301</v>
      </c>
      <c r="C707" s="103" t="s">
        <v>810</v>
      </c>
      <c r="D707" s="103" t="s">
        <v>135</v>
      </c>
      <c r="E707" s="103" t="s">
        <v>857</v>
      </c>
      <c r="F707" s="103" t="s">
        <v>131</v>
      </c>
      <c r="G707" s="106">
        <v>16407495.41</v>
      </c>
      <c r="H707" s="107">
        <v>16145505.25</v>
      </c>
      <c r="I707" s="132">
        <f t="shared" si="10"/>
        <v>98.403228808217</v>
      </c>
    </row>
    <row r="708" spans="1:9" ht="12.75">
      <c r="A708" s="148">
        <v>699</v>
      </c>
      <c r="B708" s="44" t="s">
        <v>272</v>
      </c>
      <c r="C708" s="103" t="s">
        <v>810</v>
      </c>
      <c r="D708" s="103" t="s">
        <v>135</v>
      </c>
      <c r="E708" s="103" t="s">
        <v>857</v>
      </c>
      <c r="F708" s="103" t="s">
        <v>182</v>
      </c>
      <c r="G708" s="106">
        <v>16407495.41</v>
      </c>
      <c r="H708" s="107">
        <v>16145505.25</v>
      </c>
      <c r="I708" s="132">
        <f t="shared" si="10"/>
        <v>98.403228808217</v>
      </c>
    </row>
    <row r="709" spans="1:9" ht="12.75">
      <c r="A709" s="148">
        <v>700</v>
      </c>
      <c r="B709" s="44" t="s">
        <v>301</v>
      </c>
      <c r="C709" s="103" t="s">
        <v>810</v>
      </c>
      <c r="D709" s="103" t="s">
        <v>135</v>
      </c>
      <c r="E709" s="103" t="s">
        <v>858</v>
      </c>
      <c r="F709" s="103" t="s">
        <v>131</v>
      </c>
      <c r="G709" s="106">
        <v>11465444</v>
      </c>
      <c r="H709" s="107">
        <v>11442565.73</v>
      </c>
      <c r="I709" s="132">
        <f t="shared" si="10"/>
        <v>99.80045892684139</v>
      </c>
    </row>
    <row r="710" spans="1:9" ht="12.75">
      <c r="A710" s="148">
        <v>701</v>
      </c>
      <c r="B710" s="44" t="s">
        <v>272</v>
      </c>
      <c r="C710" s="103" t="s">
        <v>810</v>
      </c>
      <c r="D710" s="103" t="s">
        <v>135</v>
      </c>
      <c r="E710" s="103" t="s">
        <v>858</v>
      </c>
      <c r="F710" s="103" t="s">
        <v>182</v>
      </c>
      <c r="G710" s="106">
        <v>11465444</v>
      </c>
      <c r="H710" s="107">
        <v>11442565.73</v>
      </c>
      <c r="I710" s="132">
        <f t="shared" si="10"/>
        <v>99.80045892684139</v>
      </c>
    </row>
    <row r="711" spans="1:9" ht="25.5">
      <c r="A711" s="148">
        <v>702</v>
      </c>
      <c r="B711" s="44" t="s">
        <v>373</v>
      </c>
      <c r="C711" s="103" t="s">
        <v>810</v>
      </c>
      <c r="D711" s="103" t="s">
        <v>135</v>
      </c>
      <c r="E711" s="103" t="s">
        <v>799</v>
      </c>
      <c r="F711" s="103" t="s">
        <v>131</v>
      </c>
      <c r="G711" s="106">
        <v>3867200</v>
      </c>
      <c r="H711" s="107">
        <v>3662695.56</v>
      </c>
      <c r="I711" s="132">
        <f t="shared" si="10"/>
        <v>94.7118214729003</v>
      </c>
    </row>
    <row r="712" spans="1:9" ht="12.75">
      <c r="A712" s="148">
        <v>703</v>
      </c>
      <c r="B712" s="44" t="s">
        <v>272</v>
      </c>
      <c r="C712" s="103" t="s">
        <v>810</v>
      </c>
      <c r="D712" s="103" t="s">
        <v>135</v>
      </c>
      <c r="E712" s="103" t="s">
        <v>799</v>
      </c>
      <c r="F712" s="103" t="s">
        <v>182</v>
      </c>
      <c r="G712" s="106">
        <v>3867200</v>
      </c>
      <c r="H712" s="107">
        <v>3662695.56</v>
      </c>
      <c r="I712" s="132">
        <f t="shared" si="10"/>
        <v>94.7118214729003</v>
      </c>
    </row>
    <row r="713" spans="1:9" ht="39.75" customHeight="1">
      <c r="A713" s="148">
        <v>704</v>
      </c>
      <c r="B713" s="44" t="s">
        <v>6</v>
      </c>
      <c r="C713" s="103" t="s">
        <v>810</v>
      </c>
      <c r="D713" s="103" t="s">
        <v>135</v>
      </c>
      <c r="E713" s="103" t="s">
        <v>868</v>
      </c>
      <c r="F713" s="103" t="s">
        <v>131</v>
      </c>
      <c r="G713" s="106">
        <v>14513000</v>
      </c>
      <c r="H713" s="107">
        <v>12442271.49</v>
      </c>
      <c r="I713" s="132">
        <f t="shared" si="10"/>
        <v>85.73190580858541</v>
      </c>
    </row>
    <row r="714" spans="1:9" ht="12.75">
      <c r="A714" s="148">
        <v>705</v>
      </c>
      <c r="B714" s="44" t="s">
        <v>272</v>
      </c>
      <c r="C714" s="103" t="s">
        <v>810</v>
      </c>
      <c r="D714" s="103" t="s">
        <v>135</v>
      </c>
      <c r="E714" s="103" t="s">
        <v>868</v>
      </c>
      <c r="F714" s="103" t="s">
        <v>182</v>
      </c>
      <c r="G714" s="106">
        <v>14513000</v>
      </c>
      <c r="H714" s="107">
        <v>12442271.49</v>
      </c>
      <c r="I714" s="132">
        <f t="shared" si="10"/>
        <v>85.73190580858541</v>
      </c>
    </row>
    <row r="715" spans="1:9" ht="51.75" customHeight="1">
      <c r="A715" s="148">
        <v>706</v>
      </c>
      <c r="B715" s="44" t="s">
        <v>7</v>
      </c>
      <c r="C715" s="103" t="s">
        <v>810</v>
      </c>
      <c r="D715" s="103" t="s">
        <v>135</v>
      </c>
      <c r="E715" s="103" t="s">
        <v>546</v>
      </c>
      <c r="F715" s="103" t="s">
        <v>131</v>
      </c>
      <c r="G715" s="106">
        <v>79358</v>
      </c>
      <c r="H715" s="107">
        <v>79358</v>
      </c>
      <c r="I715" s="132">
        <f aca="true" t="shared" si="11" ref="I715:I778">H715/G715*100</f>
        <v>100</v>
      </c>
    </row>
    <row r="716" spans="1:9" ht="12.75">
      <c r="A716" s="148">
        <v>707</v>
      </c>
      <c r="B716" s="44" t="s">
        <v>272</v>
      </c>
      <c r="C716" s="103" t="s">
        <v>810</v>
      </c>
      <c r="D716" s="103" t="s">
        <v>135</v>
      </c>
      <c r="E716" s="103" t="s">
        <v>546</v>
      </c>
      <c r="F716" s="103" t="s">
        <v>182</v>
      </c>
      <c r="G716" s="106">
        <v>79358</v>
      </c>
      <c r="H716" s="107">
        <v>79358</v>
      </c>
      <c r="I716" s="132">
        <f t="shared" si="11"/>
        <v>100</v>
      </c>
    </row>
    <row r="717" spans="1:9" ht="168" customHeight="1">
      <c r="A717" s="148">
        <v>708</v>
      </c>
      <c r="B717" s="44" t="s">
        <v>8</v>
      </c>
      <c r="C717" s="103" t="s">
        <v>810</v>
      </c>
      <c r="D717" s="103" t="s">
        <v>135</v>
      </c>
      <c r="E717" s="103" t="s">
        <v>869</v>
      </c>
      <c r="F717" s="103" t="s">
        <v>131</v>
      </c>
      <c r="G717" s="106">
        <v>149273000</v>
      </c>
      <c r="H717" s="107">
        <v>149125145.11</v>
      </c>
      <c r="I717" s="132">
        <f t="shared" si="11"/>
        <v>99.90095001105358</v>
      </c>
    </row>
    <row r="718" spans="1:9" ht="12.75">
      <c r="A718" s="148">
        <v>709</v>
      </c>
      <c r="B718" s="44" t="s">
        <v>272</v>
      </c>
      <c r="C718" s="103" t="s">
        <v>810</v>
      </c>
      <c r="D718" s="103" t="s">
        <v>135</v>
      </c>
      <c r="E718" s="103" t="s">
        <v>869</v>
      </c>
      <c r="F718" s="103" t="s">
        <v>182</v>
      </c>
      <c r="G718" s="106">
        <v>149273000</v>
      </c>
      <c r="H718" s="107">
        <v>149125145.11</v>
      </c>
      <c r="I718" s="132">
        <f t="shared" si="11"/>
        <v>99.90095001105358</v>
      </c>
    </row>
    <row r="719" spans="1:9" ht="79.5" customHeight="1">
      <c r="A719" s="148">
        <v>710</v>
      </c>
      <c r="B719" s="44" t="s">
        <v>281</v>
      </c>
      <c r="C719" s="103" t="s">
        <v>810</v>
      </c>
      <c r="D719" s="103" t="s">
        <v>135</v>
      </c>
      <c r="E719" s="103" t="s">
        <v>534</v>
      </c>
      <c r="F719" s="103" t="s">
        <v>131</v>
      </c>
      <c r="G719" s="106">
        <v>14073379.06</v>
      </c>
      <c r="H719" s="107">
        <v>14073379.06</v>
      </c>
      <c r="I719" s="132">
        <f t="shared" si="11"/>
        <v>100</v>
      </c>
    </row>
    <row r="720" spans="1:9" ht="12.75">
      <c r="A720" s="148">
        <v>711</v>
      </c>
      <c r="B720" s="44" t="s">
        <v>272</v>
      </c>
      <c r="C720" s="103" t="s">
        <v>810</v>
      </c>
      <c r="D720" s="103" t="s">
        <v>135</v>
      </c>
      <c r="E720" s="103" t="s">
        <v>534</v>
      </c>
      <c r="F720" s="103" t="s">
        <v>182</v>
      </c>
      <c r="G720" s="106">
        <v>14073379.06</v>
      </c>
      <c r="H720" s="107">
        <v>14073379.06</v>
      </c>
      <c r="I720" s="132">
        <f t="shared" si="11"/>
        <v>100</v>
      </c>
    </row>
    <row r="721" spans="1:9" ht="12.75">
      <c r="A721" s="148">
        <v>712</v>
      </c>
      <c r="B721" s="116" t="s">
        <v>377</v>
      </c>
      <c r="C721" s="103" t="s">
        <v>810</v>
      </c>
      <c r="D721" s="103" t="s">
        <v>859</v>
      </c>
      <c r="E721" s="103" t="s">
        <v>130</v>
      </c>
      <c r="F721" s="103" t="s">
        <v>131</v>
      </c>
      <c r="G721" s="106">
        <v>7266674.95</v>
      </c>
      <c r="H721" s="107">
        <v>7131961.77</v>
      </c>
      <c r="I721" s="132">
        <f t="shared" si="11"/>
        <v>98.14615101230034</v>
      </c>
    </row>
    <row r="722" spans="1:9" ht="12.75">
      <c r="A722" s="148">
        <v>713</v>
      </c>
      <c r="B722" s="44" t="s">
        <v>277</v>
      </c>
      <c r="C722" s="103" t="s">
        <v>810</v>
      </c>
      <c r="D722" s="103" t="s">
        <v>859</v>
      </c>
      <c r="E722" s="103" t="s">
        <v>102</v>
      </c>
      <c r="F722" s="103" t="s">
        <v>131</v>
      </c>
      <c r="G722" s="106">
        <v>1546866</v>
      </c>
      <c r="H722" s="107">
        <v>1536821.61</v>
      </c>
      <c r="I722" s="132">
        <f t="shared" si="11"/>
        <v>99.35066191900269</v>
      </c>
    </row>
    <row r="723" spans="1:9" ht="12.75">
      <c r="A723" s="148">
        <v>714</v>
      </c>
      <c r="B723" s="44" t="s">
        <v>231</v>
      </c>
      <c r="C723" s="103" t="s">
        <v>810</v>
      </c>
      <c r="D723" s="103" t="s">
        <v>859</v>
      </c>
      <c r="E723" s="103" t="s">
        <v>102</v>
      </c>
      <c r="F723" s="103" t="s">
        <v>822</v>
      </c>
      <c r="G723" s="106">
        <v>1546866</v>
      </c>
      <c r="H723" s="107">
        <v>1536821.61</v>
      </c>
      <c r="I723" s="132">
        <f t="shared" si="11"/>
        <v>99.35066191900269</v>
      </c>
    </row>
    <row r="724" spans="1:9" ht="38.25">
      <c r="A724" s="148">
        <v>715</v>
      </c>
      <c r="B724" s="44" t="s">
        <v>378</v>
      </c>
      <c r="C724" s="103" t="s">
        <v>810</v>
      </c>
      <c r="D724" s="103" t="s">
        <v>859</v>
      </c>
      <c r="E724" s="103" t="s">
        <v>902</v>
      </c>
      <c r="F724" s="103" t="s">
        <v>131</v>
      </c>
      <c r="G724" s="106">
        <v>484661</v>
      </c>
      <c r="H724" s="107">
        <v>484661</v>
      </c>
      <c r="I724" s="132">
        <f t="shared" si="11"/>
        <v>100</v>
      </c>
    </row>
    <row r="725" spans="1:9" ht="12.75">
      <c r="A725" s="148">
        <v>716</v>
      </c>
      <c r="B725" s="44" t="s">
        <v>289</v>
      </c>
      <c r="C725" s="103" t="s">
        <v>810</v>
      </c>
      <c r="D725" s="103" t="s">
        <v>859</v>
      </c>
      <c r="E725" s="103" t="s">
        <v>902</v>
      </c>
      <c r="F725" s="103" t="s">
        <v>20</v>
      </c>
      <c r="G725" s="106">
        <v>484661</v>
      </c>
      <c r="H725" s="107">
        <v>484661</v>
      </c>
      <c r="I725" s="132">
        <f t="shared" si="11"/>
        <v>100</v>
      </c>
    </row>
    <row r="726" spans="1:9" ht="12.75">
      <c r="A726" s="148">
        <v>717</v>
      </c>
      <c r="B726" s="44" t="s">
        <v>301</v>
      </c>
      <c r="C726" s="103" t="s">
        <v>810</v>
      </c>
      <c r="D726" s="103" t="s">
        <v>859</v>
      </c>
      <c r="E726" s="103" t="s">
        <v>855</v>
      </c>
      <c r="F726" s="103" t="s">
        <v>131</v>
      </c>
      <c r="G726" s="106">
        <v>5162267</v>
      </c>
      <c r="H726" s="107">
        <v>5037598.21</v>
      </c>
      <c r="I726" s="132">
        <f t="shared" si="11"/>
        <v>97.58499918737252</v>
      </c>
    </row>
    <row r="727" spans="1:9" ht="12.75">
      <c r="A727" s="148">
        <v>718</v>
      </c>
      <c r="B727" s="44" t="s">
        <v>272</v>
      </c>
      <c r="C727" s="103" t="s">
        <v>810</v>
      </c>
      <c r="D727" s="103" t="s">
        <v>859</v>
      </c>
      <c r="E727" s="103" t="s">
        <v>855</v>
      </c>
      <c r="F727" s="103" t="s">
        <v>182</v>
      </c>
      <c r="G727" s="106">
        <v>5162267</v>
      </c>
      <c r="H727" s="107">
        <v>5037598.21</v>
      </c>
      <c r="I727" s="132">
        <f t="shared" si="11"/>
        <v>97.58499918737252</v>
      </c>
    </row>
    <row r="728" spans="1:9" ht="78.75" customHeight="1">
      <c r="A728" s="148">
        <v>719</v>
      </c>
      <c r="B728" s="44" t="s">
        <v>281</v>
      </c>
      <c r="C728" s="103" t="s">
        <v>810</v>
      </c>
      <c r="D728" s="103" t="s">
        <v>859</v>
      </c>
      <c r="E728" s="103" t="s">
        <v>534</v>
      </c>
      <c r="F728" s="103" t="s">
        <v>131</v>
      </c>
      <c r="G728" s="106">
        <v>72880.95</v>
      </c>
      <c r="H728" s="107">
        <v>72880.95</v>
      </c>
      <c r="I728" s="132">
        <f t="shared" si="11"/>
        <v>100</v>
      </c>
    </row>
    <row r="729" spans="1:9" ht="12.75">
      <c r="A729" s="148">
        <v>720</v>
      </c>
      <c r="B729" s="44" t="s">
        <v>272</v>
      </c>
      <c r="C729" s="103" t="s">
        <v>810</v>
      </c>
      <c r="D729" s="103" t="s">
        <v>859</v>
      </c>
      <c r="E729" s="103" t="s">
        <v>534</v>
      </c>
      <c r="F729" s="103" t="s">
        <v>182</v>
      </c>
      <c r="G729" s="106">
        <v>72880.95</v>
      </c>
      <c r="H729" s="107">
        <v>72880.95</v>
      </c>
      <c r="I729" s="132">
        <f t="shared" si="11"/>
        <v>100</v>
      </c>
    </row>
    <row r="730" spans="1:9" ht="38.25">
      <c r="A730" s="148">
        <v>721</v>
      </c>
      <c r="B730" s="116" t="s">
        <v>548</v>
      </c>
      <c r="C730" s="103" t="s">
        <v>184</v>
      </c>
      <c r="D730" s="103" t="s">
        <v>819</v>
      </c>
      <c r="E730" s="103" t="s">
        <v>130</v>
      </c>
      <c r="F730" s="103" t="s">
        <v>131</v>
      </c>
      <c r="G730" s="106">
        <v>92215378.5</v>
      </c>
      <c r="H730" s="107">
        <v>91511485.77</v>
      </c>
      <c r="I730" s="132">
        <f t="shared" si="11"/>
        <v>99.23668617810857</v>
      </c>
    </row>
    <row r="731" spans="1:9" ht="12.75">
      <c r="A731" s="148">
        <v>722</v>
      </c>
      <c r="B731" s="116" t="s">
        <v>251</v>
      </c>
      <c r="C731" s="103" t="s">
        <v>184</v>
      </c>
      <c r="D731" s="103" t="s">
        <v>139</v>
      </c>
      <c r="E731" s="103" t="s">
        <v>130</v>
      </c>
      <c r="F731" s="103" t="s">
        <v>131</v>
      </c>
      <c r="G731" s="106">
        <v>92215378.5</v>
      </c>
      <c r="H731" s="107">
        <v>91511485.77</v>
      </c>
      <c r="I731" s="132">
        <f t="shared" si="11"/>
        <v>99.23668617810857</v>
      </c>
    </row>
    <row r="732" spans="1:9" ht="12.75">
      <c r="A732" s="148">
        <v>723</v>
      </c>
      <c r="B732" s="116" t="s">
        <v>69</v>
      </c>
      <c r="C732" s="103" t="s">
        <v>184</v>
      </c>
      <c r="D732" s="103" t="s">
        <v>132</v>
      </c>
      <c r="E732" s="103" t="s">
        <v>130</v>
      </c>
      <c r="F732" s="103" t="s">
        <v>131</v>
      </c>
      <c r="G732" s="106">
        <v>23110782.38</v>
      </c>
      <c r="H732" s="107">
        <v>23110782.38</v>
      </c>
      <c r="I732" s="132">
        <f t="shared" si="11"/>
        <v>100</v>
      </c>
    </row>
    <row r="733" spans="1:9" ht="12.75">
      <c r="A733" s="148">
        <v>724</v>
      </c>
      <c r="B733" s="44" t="s">
        <v>301</v>
      </c>
      <c r="C733" s="103" t="s">
        <v>184</v>
      </c>
      <c r="D733" s="103" t="s">
        <v>132</v>
      </c>
      <c r="E733" s="103" t="s">
        <v>850</v>
      </c>
      <c r="F733" s="103" t="s">
        <v>131</v>
      </c>
      <c r="G733" s="106">
        <v>19624180.71</v>
      </c>
      <c r="H733" s="107">
        <v>19624180.71</v>
      </c>
      <c r="I733" s="132">
        <f t="shared" si="11"/>
        <v>100</v>
      </c>
    </row>
    <row r="734" spans="1:9" ht="12.75">
      <c r="A734" s="148">
        <v>725</v>
      </c>
      <c r="B734" s="44" t="s">
        <v>272</v>
      </c>
      <c r="C734" s="103" t="s">
        <v>184</v>
      </c>
      <c r="D734" s="103" t="s">
        <v>132</v>
      </c>
      <c r="E734" s="103" t="s">
        <v>850</v>
      </c>
      <c r="F734" s="103" t="s">
        <v>182</v>
      </c>
      <c r="G734" s="106">
        <v>19624180.71</v>
      </c>
      <c r="H734" s="107">
        <v>19624180.71</v>
      </c>
      <c r="I734" s="132">
        <f t="shared" si="11"/>
        <v>100</v>
      </c>
    </row>
    <row r="735" spans="1:9" ht="42" customHeight="1">
      <c r="A735" s="148">
        <v>726</v>
      </c>
      <c r="B735" s="44" t="s">
        <v>70</v>
      </c>
      <c r="C735" s="103" t="s">
        <v>184</v>
      </c>
      <c r="D735" s="103" t="s">
        <v>132</v>
      </c>
      <c r="E735" s="103" t="s">
        <v>800</v>
      </c>
      <c r="F735" s="103" t="s">
        <v>131</v>
      </c>
      <c r="G735" s="106">
        <v>80000</v>
      </c>
      <c r="H735" s="107">
        <v>80000</v>
      </c>
      <c r="I735" s="132">
        <f t="shared" si="11"/>
        <v>100</v>
      </c>
    </row>
    <row r="736" spans="1:9" ht="12.75">
      <c r="A736" s="148">
        <v>727</v>
      </c>
      <c r="B736" s="44" t="s">
        <v>272</v>
      </c>
      <c r="C736" s="103" t="s">
        <v>184</v>
      </c>
      <c r="D736" s="103" t="s">
        <v>132</v>
      </c>
      <c r="E736" s="103" t="s">
        <v>800</v>
      </c>
      <c r="F736" s="103" t="s">
        <v>182</v>
      </c>
      <c r="G736" s="106">
        <v>80000</v>
      </c>
      <c r="H736" s="107">
        <v>80000</v>
      </c>
      <c r="I736" s="132">
        <f t="shared" si="11"/>
        <v>100</v>
      </c>
    </row>
    <row r="737" spans="1:9" ht="78" customHeight="1">
      <c r="A737" s="148">
        <v>728</v>
      </c>
      <c r="B737" s="44" t="s">
        <v>281</v>
      </c>
      <c r="C737" s="103" t="s">
        <v>184</v>
      </c>
      <c r="D737" s="103" t="s">
        <v>132</v>
      </c>
      <c r="E737" s="103" t="s">
        <v>534</v>
      </c>
      <c r="F737" s="103" t="s">
        <v>131</v>
      </c>
      <c r="G737" s="106">
        <v>3406601.67</v>
      </c>
      <c r="H737" s="107">
        <v>3406601.67</v>
      </c>
      <c r="I737" s="132">
        <f t="shared" si="11"/>
        <v>100</v>
      </c>
    </row>
    <row r="738" spans="1:9" ht="12.75">
      <c r="A738" s="148">
        <v>729</v>
      </c>
      <c r="B738" s="44" t="s">
        <v>272</v>
      </c>
      <c r="C738" s="103" t="s">
        <v>184</v>
      </c>
      <c r="D738" s="103" t="s">
        <v>132</v>
      </c>
      <c r="E738" s="103" t="s">
        <v>534</v>
      </c>
      <c r="F738" s="103" t="s">
        <v>182</v>
      </c>
      <c r="G738" s="106">
        <v>3406601.67</v>
      </c>
      <c r="H738" s="107">
        <v>3406601.67</v>
      </c>
      <c r="I738" s="132">
        <f t="shared" si="11"/>
        <v>100</v>
      </c>
    </row>
    <row r="739" spans="1:9" ht="12.75">
      <c r="A739" s="148">
        <v>730</v>
      </c>
      <c r="B739" s="116" t="s">
        <v>71</v>
      </c>
      <c r="C739" s="103" t="s">
        <v>184</v>
      </c>
      <c r="D739" s="103" t="s">
        <v>851</v>
      </c>
      <c r="E739" s="103" t="s">
        <v>130</v>
      </c>
      <c r="F739" s="103" t="s">
        <v>131</v>
      </c>
      <c r="G739" s="106">
        <v>51764620.31</v>
      </c>
      <c r="H739" s="107">
        <v>51201515.64</v>
      </c>
      <c r="I739" s="132">
        <f t="shared" si="11"/>
        <v>98.91218236195346</v>
      </c>
    </row>
    <row r="740" spans="1:9" ht="12.75">
      <c r="A740" s="148">
        <v>731</v>
      </c>
      <c r="B740" s="44" t="s">
        <v>301</v>
      </c>
      <c r="C740" s="103" t="s">
        <v>184</v>
      </c>
      <c r="D740" s="103" t="s">
        <v>851</v>
      </c>
      <c r="E740" s="103" t="s">
        <v>850</v>
      </c>
      <c r="F740" s="103" t="s">
        <v>131</v>
      </c>
      <c r="G740" s="106">
        <v>25156136.95</v>
      </c>
      <c r="H740" s="107">
        <v>25155935.85</v>
      </c>
      <c r="I740" s="132">
        <f t="shared" si="11"/>
        <v>99.99920059268084</v>
      </c>
    </row>
    <row r="741" spans="1:9" ht="12.75">
      <c r="A741" s="148">
        <v>732</v>
      </c>
      <c r="B741" s="44" t="s">
        <v>272</v>
      </c>
      <c r="C741" s="103" t="s">
        <v>184</v>
      </c>
      <c r="D741" s="103" t="s">
        <v>851</v>
      </c>
      <c r="E741" s="103" t="s">
        <v>850</v>
      </c>
      <c r="F741" s="103" t="s">
        <v>182</v>
      </c>
      <c r="G741" s="106">
        <v>25156136.95</v>
      </c>
      <c r="H741" s="107">
        <v>25155935.85</v>
      </c>
      <c r="I741" s="132">
        <f t="shared" si="11"/>
        <v>99.99920059268084</v>
      </c>
    </row>
    <row r="742" spans="1:9" ht="12.75">
      <c r="A742" s="148">
        <v>733</v>
      </c>
      <c r="B742" s="44" t="s">
        <v>442</v>
      </c>
      <c r="C742" s="103" t="s">
        <v>184</v>
      </c>
      <c r="D742" s="103" t="s">
        <v>851</v>
      </c>
      <c r="E742" s="103" t="s">
        <v>852</v>
      </c>
      <c r="F742" s="103" t="s">
        <v>131</v>
      </c>
      <c r="G742" s="106">
        <v>19423765.49</v>
      </c>
      <c r="H742" s="107">
        <v>19423765.49</v>
      </c>
      <c r="I742" s="132">
        <f t="shared" si="11"/>
        <v>100</v>
      </c>
    </row>
    <row r="743" spans="1:9" ht="12.75">
      <c r="A743" s="148">
        <v>734</v>
      </c>
      <c r="B743" s="44" t="s">
        <v>272</v>
      </c>
      <c r="C743" s="103" t="s">
        <v>184</v>
      </c>
      <c r="D743" s="103" t="s">
        <v>851</v>
      </c>
      <c r="E743" s="103" t="s">
        <v>852</v>
      </c>
      <c r="F743" s="103" t="s">
        <v>182</v>
      </c>
      <c r="G743" s="106">
        <v>19423765.49</v>
      </c>
      <c r="H743" s="107">
        <v>19423765.49</v>
      </c>
      <c r="I743" s="132">
        <f t="shared" si="11"/>
        <v>100</v>
      </c>
    </row>
    <row r="744" spans="1:9" ht="39.75" customHeight="1">
      <c r="A744" s="148">
        <v>735</v>
      </c>
      <c r="B744" s="44" t="s">
        <v>72</v>
      </c>
      <c r="C744" s="103" t="s">
        <v>184</v>
      </c>
      <c r="D744" s="103" t="s">
        <v>851</v>
      </c>
      <c r="E744" s="103" t="s">
        <v>853</v>
      </c>
      <c r="F744" s="103" t="s">
        <v>131</v>
      </c>
      <c r="G744" s="106">
        <v>3900000</v>
      </c>
      <c r="H744" s="107">
        <v>3598317</v>
      </c>
      <c r="I744" s="132">
        <f t="shared" si="11"/>
        <v>92.26453846153846</v>
      </c>
    </row>
    <row r="745" spans="1:9" ht="12.75">
      <c r="A745" s="148">
        <v>736</v>
      </c>
      <c r="B745" s="44" t="s">
        <v>272</v>
      </c>
      <c r="C745" s="103" t="s">
        <v>184</v>
      </c>
      <c r="D745" s="103" t="s">
        <v>851</v>
      </c>
      <c r="E745" s="103" t="s">
        <v>853</v>
      </c>
      <c r="F745" s="103" t="s">
        <v>182</v>
      </c>
      <c r="G745" s="106">
        <v>3900000</v>
      </c>
      <c r="H745" s="107">
        <v>3598317</v>
      </c>
      <c r="I745" s="132">
        <f t="shared" si="11"/>
        <v>92.26453846153846</v>
      </c>
    </row>
    <row r="746" spans="1:9" ht="89.25" customHeight="1">
      <c r="A746" s="148">
        <v>737</v>
      </c>
      <c r="B746" s="44" t="s">
        <v>9</v>
      </c>
      <c r="C746" s="103" t="s">
        <v>184</v>
      </c>
      <c r="D746" s="103" t="s">
        <v>851</v>
      </c>
      <c r="E746" s="103" t="s">
        <v>870</v>
      </c>
      <c r="F746" s="103" t="s">
        <v>131</v>
      </c>
      <c r="G746" s="106">
        <v>415000</v>
      </c>
      <c r="H746" s="107">
        <v>153779.43</v>
      </c>
      <c r="I746" s="132">
        <f t="shared" si="11"/>
        <v>37.0552843373494</v>
      </c>
    </row>
    <row r="747" spans="1:9" ht="12.75">
      <c r="A747" s="148">
        <v>738</v>
      </c>
      <c r="B747" s="44" t="s">
        <v>272</v>
      </c>
      <c r="C747" s="103" t="s">
        <v>184</v>
      </c>
      <c r="D747" s="103" t="s">
        <v>851</v>
      </c>
      <c r="E747" s="103" t="s">
        <v>870</v>
      </c>
      <c r="F747" s="103" t="s">
        <v>182</v>
      </c>
      <c r="G747" s="106">
        <v>415000</v>
      </c>
      <c r="H747" s="107">
        <v>153779.43</v>
      </c>
      <c r="I747" s="132">
        <f t="shared" si="11"/>
        <v>37.0552843373494</v>
      </c>
    </row>
    <row r="748" spans="1:9" ht="38.25">
      <c r="A748" s="148">
        <v>739</v>
      </c>
      <c r="B748" s="44" t="s">
        <v>70</v>
      </c>
      <c r="C748" s="103" t="s">
        <v>184</v>
      </c>
      <c r="D748" s="103" t="s">
        <v>851</v>
      </c>
      <c r="E748" s="103" t="s">
        <v>800</v>
      </c>
      <c r="F748" s="103" t="s">
        <v>131</v>
      </c>
      <c r="G748" s="106">
        <v>236000</v>
      </c>
      <c r="H748" s="107">
        <v>236000</v>
      </c>
      <c r="I748" s="132">
        <f t="shared" si="11"/>
        <v>100</v>
      </c>
    </row>
    <row r="749" spans="1:9" ht="12.75">
      <c r="A749" s="148">
        <v>740</v>
      </c>
      <c r="B749" s="44" t="s">
        <v>272</v>
      </c>
      <c r="C749" s="103" t="s">
        <v>184</v>
      </c>
      <c r="D749" s="103" t="s">
        <v>851</v>
      </c>
      <c r="E749" s="103" t="s">
        <v>800</v>
      </c>
      <c r="F749" s="103" t="s">
        <v>182</v>
      </c>
      <c r="G749" s="106">
        <v>236000</v>
      </c>
      <c r="H749" s="107">
        <v>236000</v>
      </c>
      <c r="I749" s="132">
        <f t="shared" si="11"/>
        <v>100</v>
      </c>
    </row>
    <row r="750" spans="1:9" ht="81" customHeight="1">
      <c r="A750" s="148">
        <v>741</v>
      </c>
      <c r="B750" s="44" t="s">
        <v>281</v>
      </c>
      <c r="C750" s="103" t="s">
        <v>184</v>
      </c>
      <c r="D750" s="103" t="s">
        <v>851</v>
      </c>
      <c r="E750" s="103" t="s">
        <v>534</v>
      </c>
      <c r="F750" s="103" t="s">
        <v>131</v>
      </c>
      <c r="G750" s="106">
        <v>2633717.87</v>
      </c>
      <c r="H750" s="107">
        <v>2633717.87</v>
      </c>
      <c r="I750" s="132">
        <f t="shared" si="11"/>
        <v>100</v>
      </c>
    </row>
    <row r="751" spans="1:9" ht="12.75">
      <c r="A751" s="148">
        <v>742</v>
      </c>
      <c r="B751" s="44" t="s">
        <v>272</v>
      </c>
      <c r="C751" s="103" t="s">
        <v>184</v>
      </c>
      <c r="D751" s="103" t="s">
        <v>851</v>
      </c>
      <c r="E751" s="103" t="s">
        <v>534</v>
      </c>
      <c r="F751" s="103" t="s">
        <v>182</v>
      </c>
      <c r="G751" s="106">
        <v>2633717.87</v>
      </c>
      <c r="H751" s="107">
        <v>2633717.87</v>
      </c>
      <c r="I751" s="132">
        <f t="shared" si="11"/>
        <v>100</v>
      </c>
    </row>
    <row r="752" spans="1:9" ht="25.5">
      <c r="A752" s="148">
        <v>743</v>
      </c>
      <c r="B752" s="116" t="s">
        <v>73</v>
      </c>
      <c r="C752" s="103" t="s">
        <v>184</v>
      </c>
      <c r="D752" s="103" t="s">
        <v>144</v>
      </c>
      <c r="E752" s="103" t="s">
        <v>130</v>
      </c>
      <c r="F752" s="103" t="s">
        <v>131</v>
      </c>
      <c r="G752" s="106">
        <v>1391328.73</v>
      </c>
      <c r="H752" s="107">
        <v>1391328.73</v>
      </c>
      <c r="I752" s="132">
        <f t="shared" si="11"/>
        <v>100</v>
      </c>
    </row>
    <row r="753" spans="1:9" ht="12.75">
      <c r="A753" s="148">
        <v>744</v>
      </c>
      <c r="B753" s="44" t="s">
        <v>301</v>
      </c>
      <c r="C753" s="103" t="s">
        <v>184</v>
      </c>
      <c r="D753" s="103" t="s">
        <v>144</v>
      </c>
      <c r="E753" s="103" t="s">
        <v>850</v>
      </c>
      <c r="F753" s="103" t="s">
        <v>131</v>
      </c>
      <c r="G753" s="106">
        <v>903439.85</v>
      </c>
      <c r="H753" s="107">
        <v>903439.85</v>
      </c>
      <c r="I753" s="132">
        <f t="shared" si="11"/>
        <v>100</v>
      </c>
    </row>
    <row r="754" spans="1:9" ht="12.75">
      <c r="A754" s="148">
        <v>745</v>
      </c>
      <c r="B754" s="44" t="s">
        <v>272</v>
      </c>
      <c r="C754" s="103" t="s">
        <v>184</v>
      </c>
      <c r="D754" s="103" t="s">
        <v>144</v>
      </c>
      <c r="E754" s="103" t="s">
        <v>850</v>
      </c>
      <c r="F754" s="103" t="s">
        <v>182</v>
      </c>
      <c r="G754" s="106">
        <v>903439.85</v>
      </c>
      <c r="H754" s="107">
        <v>903439.85</v>
      </c>
      <c r="I754" s="132">
        <f t="shared" si="11"/>
        <v>100</v>
      </c>
    </row>
    <row r="755" spans="1:9" ht="38.25">
      <c r="A755" s="148">
        <v>746</v>
      </c>
      <c r="B755" s="44" t="s">
        <v>70</v>
      </c>
      <c r="C755" s="103" t="s">
        <v>184</v>
      </c>
      <c r="D755" s="103" t="s">
        <v>144</v>
      </c>
      <c r="E755" s="103" t="s">
        <v>800</v>
      </c>
      <c r="F755" s="103" t="s">
        <v>131</v>
      </c>
      <c r="G755" s="106">
        <v>4000</v>
      </c>
      <c r="H755" s="107">
        <v>4000</v>
      </c>
      <c r="I755" s="132">
        <f t="shared" si="11"/>
        <v>100</v>
      </c>
    </row>
    <row r="756" spans="1:9" ht="12.75">
      <c r="A756" s="148">
        <v>747</v>
      </c>
      <c r="B756" s="44" t="s">
        <v>272</v>
      </c>
      <c r="C756" s="103" t="s">
        <v>184</v>
      </c>
      <c r="D756" s="103" t="s">
        <v>144</v>
      </c>
      <c r="E756" s="103" t="s">
        <v>800</v>
      </c>
      <c r="F756" s="103" t="s">
        <v>182</v>
      </c>
      <c r="G756" s="106">
        <v>4000</v>
      </c>
      <c r="H756" s="107">
        <v>4000</v>
      </c>
      <c r="I756" s="132">
        <f t="shared" si="11"/>
        <v>100</v>
      </c>
    </row>
    <row r="757" spans="1:9" ht="75" customHeight="1">
      <c r="A757" s="148">
        <v>748</v>
      </c>
      <c r="B757" s="44" t="s">
        <v>281</v>
      </c>
      <c r="C757" s="103" t="s">
        <v>184</v>
      </c>
      <c r="D757" s="103" t="s">
        <v>144</v>
      </c>
      <c r="E757" s="103" t="s">
        <v>534</v>
      </c>
      <c r="F757" s="103" t="s">
        <v>131</v>
      </c>
      <c r="G757" s="106">
        <v>483888.88</v>
      </c>
      <c r="H757" s="107">
        <v>483888.88</v>
      </c>
      <c r="I757" s="132">
        <f t="shared" si="11"/>
        <v>100</v>
      </c>
    </row>
    <row r="758" spans="1:9" ht="12.75">
      <c r="A758" s="148">
        <v>749</v>
      </c>
      <c r="B758" s="44" t="s">
        <v>272</v>
      </c>
      <c r="C758" s="103" t="s">
        <v>184</v>
      </c>
      <c r="D758" s="103" t="s">
        <v>144</v>
      </c>
      <c r="E758" s="103" t="s">
        <v>534</v>
      </c>
      <c r="F758" s="103" t="s">
        <v>182</v>
      </c>
      <c r="G758" s="106">
        <v>483888.88</v>
      </c>
      <c r="H758" s="107">
        <v>483888.88</v>
      </c>
      <c r="I758" s="132">
        <f t="shared" si="11"/>
        <v>100</v>
      </c>
    </row>
    <row r="759" spans="1:9" ht="12.75">
      <c r="A759" s="148">
        <v>750</v>
      </c>
      <c r="B759" s="116" t="s">
        <v>74</v>
      </c>
      <c r="C759" s="103" t="s">
        <v>184</v>
      </c>
      <c r="D759" s="103" t="s">
        <v>145</v>
      </c>
      <c r="E759" s="103" t="s">
        <v>130</v>
      </c>
      <c r="F759" s="103" t="s">
        <v>131</v>
      </c>
      <c r="G759" s="106">
        <v>13183062.08</v>
      </c>
      <c r="H759" s="107">
        <v>13042274.08</v>
      </c>
      <c r="I759" s="132">
        <f t="shared" si="11"/>
        <v>98.93205387985248</v>
      </c>
    </row>
    <row r="760" spans="1:9" ht="12.75">
      <c r="A760" s="148">
        <v>751</v>
      </c>
      <c r="B760" s="44" t="s">
        <v>301</v>
      </c>
      <c r="C760" s="103" t="s">
        <v>184</v>
      </c>
      <c r="D760" s="103" t="s">
        <v>145</v>
      </c>
      <c r="E760" s="103" t="s">
        <v>850</v>
      </c>
      <c r="F760" s="103" t="s">
        <v>131</v>
      </c>
      <c r="G760" s="106">
        <v>11292605</v>
      </c>
      <c r="H760" s="107">
        <v>11292605</v>
      </c>
      <c r="I760" s="132">
        <f t="shared" si="11"/>
        <v>100</v>
      </c>
    </row>
    <row r="761" spans="1:9" ht="12.75">
      <c r="A761" s="148">
        <v>752</v>
      </c>
      <c r="B761" s="44" t="s">
        <v>272</v>
      </c>
      <c r="C761" s="103" t="s">
        <v>184</v>
      </c>
      <c r="D761" s="103" t="s">
        <v>145</v>
      </c>
      <c r="E761" s="103" t="s">
        <v>850</v>
      </c>
      <c r="F761" s="103" t="s">
        <v>182</v>
      </c>
      <c r="G761" s="106">
        <v>11292605</v>
      </c>
      <c r="H761" s="107">
        <v>11292605</v>
      </c>
      <c r="I761" s="132">
        <f t="shared" si="11"/>
        <v>100</v>
      </c>
    </row>
    <row r="762" spans="1:9" ht="39.75" customHeight="1">
      <c r="A762" s="148">
        <v>753</v>
      </c>
      <c r="B762" s="44" t="s">
        <v>72</v>
      </c>
      <c r="C762" s="103" t="s">
        <v>184</v>
      </c>
      <c r="D762" s="103" t="s">
        <v>145</v>
      </c>
      <c r="E762" s="103" t="s">
        <v>853</v>
      </c>
      <c r="F762" s="103" t="s">
        <v>131</v>
      </c>
      <c r="G762" s="106">
        <v>1690000</v>
      </c>
      <c r="H762" s="107">
        <v>1549212</v>
      </c>
      <c r="I762" s="132">
        <f t="shared" si="11"/>
        <v>91.66934911242603</v>
      </c>
    </row>
    <row r="763" spans="1:9" ht="12.75">
      <c r="A763" s="148">
        <v>754</v>
      </c>
      <c r="B763" s="44" t="s">
        <v>272</v>
      </c>
      <c r="C763" s="103" t="s">
        <v>184</v>
      </c>
      <c r="D763" s="103" t="s">
        <v>145</v>
      </c>
      <c r="E763" s="103" t="s">
        <v>853</v>
      </c>
      <c r="F763" s="103" t="s">
        <v>182</v>
      </c>
      <c r="G763" s="106">
        <v>1690000</v>
      </c>
      <c r="H763" s="107">
        <v>1549212</v>
      </c>
      <c r="I763" s="132">
        <f t="shared" si="11"/>
        <v>91.66934911242603</v>
      </c>
    </row>
    <row r="764" spans="1:9" ht="38.25">
      <c r="A764" s="148">
        <v>755</v>
      </c>
      <c r="B764" s="44" t="s">
        <v>70</v>
      </c>
      <c r="C764" s="103" t="s">
        <v>184</v>
      </c>
      <c r="D764" s="103" t="s">
        <v>145</v>
      </c>
      <c r="E764" s="103" t="s">
        <v>800</v>
      </c>
      <c r="F764" s="103" t="s">
        <v>131</v>
      </c>
      <c r="G764" s="106">
        <v>60000</v>
      </c>
      <c r="H764" s="107">
        <v>60000</v>
      </c>
      <c r="I764" s="132">
        <f t="shared" si="11"/>
        <v>100</v>
      </c>
    </row>
    <row r="765" spans="1:9" ht="12.75">
      <c r="A765" s="148">
        <v>756</v>
      </c>
      <c r="B765" s="44" t="s">
        <v>272</v>
      </c>
      <c r="C765" s="103" t="s">
        <v>184</v>
      </c>
      <c r="D765" s="103" t="s">
        <v>145</v>
      </c>
      <c r="E765" s="103" t="s">
        <v>800</v>
      </c>
      <c r="F765" s="103" t="s">
        <v>182</v>
      </c>
      <c r="G765" s="106">
        <v>60000</v>
      </c>
      <c r="H765" s="107">
        <v>60000</v>
      </c>
      <c r="I765" s="132">
        <f t="shared" si="11"/>
        <v>100</v>
      </c>
    </row>
    <row r="766" spans="1:9" ht="74.25" customHeight="1">
      <c r="A766" s="148">
        <v>757</v>
      </c>
      <c r="B766" s="44" t="s">
        <v>281</v>
      </c>
      <c r="C766" s="103" t="s">
        <v>184</v>
      </c>
      <c r="D766" s="103" t="s">
        <v>145</v>
      </c>
      <c r="E766" s="103" t="s">
        <v>534</v>
      </c>
      <c r="F766" s="103" t="s">
        <v>131</v>
      </c>
      <c r="G766" s="106">
        <v>140457.08</v>
      </c>
      <c r="H766" s="107">
        <v>140457.08</v>
      </c>
      <c r="I766" s="132">
        <f t="shared" si="11"/>
        <v>100</v>
      </c>
    </row>
    <row r="767" spans="1:9" ht="12.75">
      <c r="A767" s="148">
        <v>758</v>
      </c>
      <c r="B767" s="44" t="s">
        <v>272</v>
      </c>
      <c r="C767" s="103" t="s">
        <v>184</v>
      </c>
      <c r="D767" s="103" t="s">
        <v>145</v>
      </c>
      <c r="E767" s="103" t="s">
        <v>534</v>
      </c>
      <c r="F767" s="103" t="s">
        <v>182</v>
      </c>
      <c r="G767" s="106">
        <v>140457.08</v>
      </c>
      <c r="H767" s="107">
        <v>140457.08</v>
      </c>
      <c r="I767" s="132">
        <f t="shared" si="11"/>
        <v>100</v>
      </c>
    </row>
    <row r="768" spans="1:9" ht="25.5">
      <c r="A768" s="148">
        <v>759</v>
      </c>
      <c r="B768" s="116" t="s">
        <v>252</v>
      </c>
      <c r="C768" s="103" t="s">
        <v>184</v>
      </c>
      <c r="D768" s="103" t="s">
        <v>854</v>
      </c>
      <c r="E768" s="103" t="s">
        <v>130</v>
      </c>
      <c r="F768" s="103" t="s">
        <v>131</v>
      </c>
      <c r="G768" s="106">
        <v>2765585</v>
      </c>
      <c r="H768" s="107">
        <v>2765584.94</v>
      </c>
      <c r="I768" s="132">
        <f t="shared" si="11"/>
        <v>99.9999978304771</v>
      </c>
    </row>
    <row r="769" spans="1:9" ht="12.75">
      <c r="A769" s="148">
        <v>760</v>
      </c>
      <c r="B769" s="44" t="s">
        <v>301</v>
      </c>
      <c r="C769" s="103" t="s">
        <v>184</v>
      </c>
      <c r="D769" s="103" t="s">
        <v>854</v>
      </c>
      <c r="E769" s="103" t="s">
        <v>855</v>
      </c>
      <c r="F769" s="103" t="s">
        <v>131</v>
      </c>
      <c r="G769" s="106">
        <v>2545585</v>
      </c>
      <c r="H769" s="107">
        <v>2545584.94</v>
      </c>
      <c r="I769" s="132">
        <f t="shared" si="11"/>
        <v>99.99999764297793</v>
      </c>
    </row>
    <row r="770" spans="1:9" ht="12.75">
      <c r="A770" s="148">
        <v>761</v>
      </c>
      <c r="B770" s="44" t="s">
        <v>272</v>
      </c>
      <c r="C770" s="103" t="s">
        <v>184</v>
      </c>
      <c r="D770" s="103" t="s">
        <v>854</v>
      </c>
      <c r="E770" s="103" t="s">
        <v>855</v>
      </c>
      <c r="F770" s="103" t="s">
        <v>182</v>
      </c>
      <c r="G770" s="106">
        <v>2545585</v>
      </c>
      <c r="H770" s="107">
        <v>2545584.94</v>
      </c>
      <c r="I770" s="132">
        <f t="shared" si="11"/>
        <v>99.99999764297793</v>
      </c>
    </row>
    <row r="771" spans="1:9" ht="38.25">
      <c r="A771" s="148">
        <v>762</v>
      </c>
      <c r="B771" s="44" t="s">
        <v>70</v>
      </c>
      <c r="C771" s="103" t="s">
        <v>184</v>
      </c>
      <c r="D771" s="103" t="s">
        <v>854</v>
      </c>
      <c r="E771" s="103" t="s">
        <v>800</v>
      </c>
      <c r="F771" s="103" t="s">
        <v>131</v>
      </c>
      <c r="G771" s="106">
        <v>20000</v>
      </c>
      <c r="H771" s="107">
        <v>20000</v>
      </c>
      <c r="I771" s="132">
        <f t="shared" si="11"/>
        <v>100</v>
      </c>
    </row>
    <row r="772" spans="1:9" ht="12.75">
      <c r="A772" s="148">
        <v>763</v>
      </c>
      <c r="B772" s="44" t="s">
        <v>272</v>
      </c>
      <c r="C772" s="103" t="s">
        <v>184</v>
      </c>
      <c r="D772" s="103" t="s">
        <v>854</v>
      </c>
      <c r="E772" s="103" t="s">
        <v>800</v>
      </c>
      <c r="F772" s="103" t="s">
        <v>182</v>
      </c>
      <c r="G772" s="106">
        <v>20000</v>
      </c>
      <c r="H772" s="107">
        <v>20000</v>
      </c>
      <c r="I772" s="132">
        <f t="shared" si="11"/>
        <v>100</v>
      </c>
    </row>
    <row r="773" spans="1:9" ht="24.75" customHeight="1">
      <c r="A773" s="148">
        <v>764</v>
      </c>
      <c r="B773" s="44" t="s">
        <v>448</v>
      </c>
      <c r="C773" s="103" t="s">
        <v>184</v>
      </c>
      <c r="D773" s="103" t="s">
        <v>854</v>
      </c>
      <c r="E773" s="103" t="s">
        <v>406</v>
      </c>
      <c r="F773" s="103" t="s">
        <v>131</v>
      </c>
      <c r="G773" s="106">
        <v>200000</v>
      </c>
      <c r="H773" s="107">
        <v>200000</v>
      </c>
      <c r="I773" s="132">
        <f t="shared" si="11"/>
        <v>100</v>
      </c>
    </row>
    <row r="774" spans="1:9" ht="25.5">
      <c r="A774" s="148">
        <v>765</v>
      </c>
      <c r="B774" s="44" t="s">
        <v>253</v>
      </c>
      <c r="C774" s="103" t="s">
        <v>184</v>
      </c>
      <c r="D774" s="103" t="s">
        <v>854</v>
      </c>
      <c r="E774" s="103" t="s">
        <v>406</v>
      </c>
      <c r="F774" s="103" t="s">
        <v>403</v>
      </c>
      <c r="G774" s="106">
        <v>200000</v>
      </c>
      <c r="H774" s="107">
        <v>200000</v>
      </c>
      <c r="I774" s="132">
        <f t="shared" si="11"/>
        <v>100</v>
      </c>
    </row>
    <row r="775" spans="1:9" ht="25.5">
      <c r="A775" s="148">
        <v>766</v>
      </c>
      <c r="B775" s="116" t="s">
        <v>549</v>
      </c>
      <c r="C775" s="103" t="s">
        <v>811</v>
      </c>
      <c r="D775" s="103" t="s">
        <v>819</v>
      </c>
      <c r="E775" s="103" t="s">
        <v>130</v>
      </c>
      <c r="F775" s="103" t="s">
        <v>131</v>
      </c>
      <c r="G775" s="106">
        <v>53898750</v>
      </c>
      <c r="H775" s="107">
        <v>53847185.72</v>
      </c>
      <c r="I775" s="132">
        <f t="shared" si="11"/>
        <v>99.90433121361812</v>
      </c>
    </row>
    <row r="776" spans="1:9" ht="25.5">
      <c r="A776" s="148">
        <v>767</v>
      </c>
      <c r="B776" s="116" t="s">
        <v>228</v>
      </c>
      <c r="C776" s="103" t="s">
        <v>811</v>
      </c>
      <c r="D776" s="103" t="s">
        <v>393</v>
      </c>
      <c r="E776" s="103" t="s">
        <v>130</v>
      </c>
      <c r="F776" s="103" t="s">
        <v>131</v>
      </c>
      <c r="G776" s="106">
        <v>84641</v>
      </c>
      <c r="H776" s="107">
        <v>84641</v>
      </c>
      <c r="I776" s="132">
        <f t="shared" si="11"/>
        <v>100</v>
      </c>
    </row>
    <row r="777" spans="1:9" ht="38.25">
      <c r="A777" s="148">
        <v>768</v>
      </c>
      <c r="B777" s="116" t="s">
        <v>261</v>
      </c>
      <c r="C777" s="103" t="s">
        <v>811</v>
      </c>
      <c r="D777" s="103" t="s">
        <v>25</v>
      </c>
      <c r="E777" s="103" t="s">
        <v>130</v>
      </c>
      <c r="F777" s="103" t="s">
        <v>131</v>
      </c>
      <c r="G777" s="106">
        <v>84641</v>
      </c>
      <c r="H777" s="107">
        <v>84641</v>
      </c>
      <c r="I777" s="132">
        <f t="shared" si="11"/>
        <v>100</v>
      </c>
    </row>
    <row r="778" spans="1:9" ht="38.25">
      <c r="A778" s="148">
        <v>769</v>
      </c>
      <c r="B778" s="44" t="s">
        <v>299</v>
      </c>
      <c r="C778" s="103" t="s">
        <v>811</v>
      </c>
      <c r="D778" s="103" t="s">
        <v>25</v>
      </c>
      <c r="E778" s="103" t="s">
        <v>26</v>
      </c>
      <c r="F778" s="103" t="s">
        <v>131</v>
      </c>
      <c r="G778" s="106">
        <v>84641</v>
      </c>
      <c r="H778" s="107">
        <v>84641</v>
      </c>
      <c r="I778" s="132">
        <f t="shared" si="11"/>
        <v>100</v>
      </c>
    </row>
    <row r="779" spans="1:9" ht="12.75">
      <c r="A779" s="148">
        <v>770</v>
      </c>
      <c r="B779" s="44" t="s">
        <v>231</v>
      </c>
      <c r="C779" s="103" t="s">
        <v>811</v>
      </c>
      <c r="D779" s="103" t="s">
        <v>25</v>
      </c>
      <c r="E779" s="103" t="s">
        <v>26</v>
      </c>
      <c r="F779" s="103" t="s">
        <v>822</v>
      </c>
      <c r="G779" s="106">
        <v>84641</v>
      </c>
      <c r="H779" s="107">
        <v>84641</v>
      </c>
      <c r="I779" s="132">
        <f aca="true" t="shared" si="12" ref="I779:I841">H779/G779*100</f>
        <v>100</v>
      </c>
    </row>
    <row r="780" spans="1:9" ht="12.75">
      <c r="A780" s="148">
        <v>771</v>
      </c>
      <c r="B780" s="116" t="s">
        <v>255</v>
      </c>
      <c r="C780" s="103" t="s">
        <v>811</v>
      </c>
      <c r="D780" s="103" t="s">
        <v>185</v>
      </c>
      <c r="E780" s="103" t="s">
        <v>130</v>
      </c>
      <c r="F780" s="103" t="s">
        <v>131</v>
      </c>
      <c r="G780" s="106">
        <v>11958515.63</v>
      </c>
      <c r="H780" s="107">
        <v>11937474.63</v>
      </c>
      <c r="I780" s="132">
        <f t="shared" si="12"/>
        <v>99.82405006899673</v>
      </c>
    </row>
    <row r="781" spans="1:9" ht="12.75">
      <c r="A781" s="148">
        <v>772</v>
      </c>
      <c r="B781" s="116" t="s">
        <v>273</v>
      </c>
      <c r="C781" s="103" t="s">
        <v>811</v>
      </c>
      <c r="D781" s="103" t="s">
        <v>135</v>
      </c>
      <c r="E781" s="103" t="s">
        <v>130</v>
      </c>
      <c r="F781" s="103" t="s">
        <v>131</v>
      </c>
      <c r="G781" s="106">
        <v>11958515.63</v>
      </c>
      <c r="H781" s="107">
        <v>11937474.63</v>
      </c>
      <c r="I781" s="132">
        <f t="shared" si="12"/>
        <v>99.82405006899673</v>
      </c>
    </row>
    <row r="782" spans="1:9" ht="25.5">
      <c r="A782" s="148">
        <v>773</v>
      </c>
      <c r="B782" s="44" t="s">
        <v>286</v>
      </c>
      <c r="C782" s="103" t="s">
        <v>811</v>
      </c>
      <c r="D782" s="103" t="s">
        <v>135</v>
      </c>
      <c r="E782" s="103" t="s">
        <v>538</v>
      </c>
      <c r="F782" s="103" t="s">
        <v>131</v>
      </c>
      <c r="G782" s="106">
        <v>3632959</v>
      </c>
      <c r="H782" s="107">
        <v>3611918</v>
      </c>
      <c r="I782" s="132">
        <f t="shared" si="12"/>
        <v>99.42083023783093</v>
      </c>
    </row>
    <row r="783" spans="1:9" ht="12.75">
      <c r="A783" s="148">
        <v>774</v>
      </c>
      <c r="B783" s="44" t="s">
        <v>272</v>
      </c>
      <c r="C783" s="103" t="s">
        <v>811</v>
      </c>
      <c r="D783" s="103" t="s">
        <v>135</v>
      </c>
      <c r="E783" s="103" t="s">
        <v>538</v>
      </c>
      <c r="F783" s="103" t="s">
        <v>182</v>
      </c>
      <c r="G783" s="106">
        <v>3632959</v>
      </c>
      <c r="H783" s="107">
        <v>3611918</v>
      </c>
      <c r="I783" s="132">
        <f t="shared" si="12"/>
        <v>99.42083023783093</v>
      </c>
    </row>
    <row r="784" spans="1:9" ht="12.75">
      <c r="A784" s="148">
        <v>775</v>
      </c>
      <c r="B784" s="44" t="s">
        <v>301</v>
      </c>
      <c r="C784" s="103" t="s">
        <v>811</v>
      </c>
      <c r="D784" s="103" t="s">
        <v>135</v>
      </c>
      <c r="E784" s="103" t="s">
        <v>858</v>
      </c>
      <c r="F784" s="103" t="s">
        <v>131</v>
      </c>
      <c r="G784" s="106">
        <v>8105750</v>
      </c>
      <c r="H784" s="107">
        <v>8105750</v>
      </c>
      <c r="I784" s="132">
        <f t="shared" si="12"/>
        <v>100</v>
      </c>
    </row>
    <row r="785" spans="1:9" ht="12.75">
      <c r="A785" s="148">
        <v>776</v>
      </c>
      <c r="B785" s="44" t="s">
        <v>272</v>
      </c>
      <c r="C785" s="103" t="s">
        <v>811</v>
      </c>
      <c r="D785" s="103" t="s">
        <v>135</v>
      </c>
      <c r="E785" s="103" t="s">
        <v>858</v>
      </c>
      <c r="F785" s="103" t="s">
        <v>182</v>
      </c>
      <c r="G785" s="106">
        <v>8105750</v>
      </c>
      <c r="H785" s="107">
        <v>8105750</v>
      </c>
      <c r="I785" s="132">
        <f t="shared" si="12"/>
        <v>100</v>
      </c>
    </row>
    <row r="786" spans="1:9" ht="54.75" customHeight="1">
      <c r="A786" s="148">
        <v>777</v>
      </c>
      <c r="B786" s="44" t="s">
        <v>7</v>
      </c>
      <c r="C786" s="103" t="s">
        <v>811</v>
      </c>
      <c r="D786" s="103" t="s">
        <v>135</v>
      </c>
      <c r="E786" s="103" t="s">
        <v>546</v>
      </c>
      <c r="F786" s="103" t="s">
        <v>131</v>
      </c>
      <c r="G786" s="106">
        <v>47000</v>
      </c>
      <c r="H786" s="107">
        <v>47000</v>
      </c>
      <c r="I786" s="132">
        <f t="shared" si="12"/>
        <v>100</v>
      </c>
    </row>
    <row r="787" spans="1:9" ht="12.75">
      <c r="A787" s="148">
        <v>778</v>
      </c>
      <c r="B787" s="44" t="s">
        <v>272</v>
      </c>
      <c r="C787" s="103" t="s">
        <v>811</v>
      </c>
      <c r="D787" s="103" t="s">
        <v>135</v>
      </c>
      <c r="E787" s="103" t="s">
        <v>546</v>
      </c>
      <c r="F787" s="103" t="s">
        <v>182</v>
      </c>
      <c r="G787" s="106">
        <v>47000</v>
      </c>
      <c r="H787" s="107">
        <v>47000</v>
      </c>
      <c r="I787" s="132">
        <f t="shared" si="12"/>
        <v>100</v>
      </c>
    </row>
    <row r="788" spans="1:9" ht="101.25" customHeight="1">
      <c r="A788" s="148">
        <v>779</v>
      </c>
      <c r="B788" s="44" t="s">
        <v>10</v>
      </c>
      <c r="C788" s="103" t="s">
        <v>811</v>
      </c>
      <c r="D788" s="103" t="s">
        <v>135</v>
      </c>
      <c r="E788" s="103" t="s">
        <v>521</v>
      </c>
      <c r="F788" s="103" t="s">
        <v>131</v>
      </c>
      <c r="G788" s="106">
        <v>52000</v>
      </c>
      <c r="H788" s="107">
        <v>52000</v>
      </c>
      <c r="I788" s="132">
        <f t="shared" si="12"/>
        <v>100</v>
      </c>
    </row>
    <row r="789" spans="1:9" ht="12.75">
      <c r="A789" s="148">
        <v>780</v>
      </c>
      <c r="B789" s="44" t="s">
        <v>272</v>
      </c>
      <c r="C789" s="103" t="s">
        <v>811</v>
      </c>
      <c r="D789" s="103" t="s">
        <v>135</v>
      </c>
      <c r="E789" s="103" t="s">
        <v>521</v>
      </c>
      <c r="F789" s="103" t="s">
        <v>182</v>
      </c>
      <c r="G789" s="106">
        <v>52000</v>
      </c>
      <c r="H789" s="107">
        <v>52000</v>
      </c>
      <c r="I789" s="132">
        <f t="shared" si="12"/>
        <v>100</v>
      </c>
    </row>
    <row r="790" spans="1:9" ht="76.5" customHeight="1">
      <c r="A790" s="148">
        <v>781</v>
      </c>
      <c r="B790" s="44" t="s">
        <v>281</v>
      </c>
      <c r="C790" s="103" t="s">
        <v>811</v>
      </c>
      <c r="D790" s="103" t="s">
        <v>135</v>
      </c>
      <c r="E790" s="103" t="s">
        <v>534</v>
      </c>
      <c r="F790" s="103" t="s">
        <v>131</v>
      </c>
      <c r="G790" s="106">
        <v>120806.63</v>
      </c>
      <c r="H790" s="107">
        <v>120806.63</v>
      </c>
      <c r="I790" s="132">
        <f t="shared" si="12"/>
        <v>100</v>
      </c>
    </row>
    <row r="791" spans="1:9" ht="12.75">
      <c r="A791" s="148">
        <v>782</v>
      </c>
      <c r="B791" s="44" t="s">
        <v>272</v>
      </c>
      <c r="C791" s="103" t="s">
        <v>811</v>
      </c>
      <c r="D791" s="103" t="s">
        <v>135</v>
      </c>
      <c r="E791" s="103" t="s">
        <v>534</v>
      </c>
      <c r="F791" s="103" t="s">
        <v>182</v>
      </c>
      <c r="G791" s="106">
        <v>120806.63</v>
      </c>
      <c r="H791" s="107">
        <v>120806.63</v>
      </c>
      <c r="I791" s="132">
        <f t="shared" si="12"/>
        <v>100</v>
      </c>
    </row>
    <row r="792" spans="1:9" ht="25.5">
      <c r="A792" s="148">
        <v>783</v>
      </c>
      <c r="B792" s="116" t="s">
        <v>379</v>
      </c>
      <c r="C792" s="103" t="s">
        <v>811</v>
      </c>
      <c r="D792" s="103" t="s">
        <v>138</v>
      </c>
      <c r="E792" s="103" t="s">
        <v>130</v>
      </c>
      <c r="F792" s="103" t="s">
        <v>131</v>
      </c>
      <c r="G792" s="106">
        <v>41855593.37</v>
      </c>
      <c r="H792" s="107">
        <v>41825070.09</v>
      </c>
      <c r="I792" s="132">
        <f t="shared" si="12"/>
        <v>99.9270747884753</v>
      </c>
    </row>
    <row r="793" spans="1:9" ht="12.75">
      <c r="A793" s="148">
        <v>784</v>
      </c>
      <c r="B793" s="116" t="s">
        <v>380</v>
      </c>
      <c r="C793" s="103" t="s">
        <v>811</v>
      </c>
      <c r="D793" s="103" t="s">
        <v>860</v>
      </c>
      <c r="E793" s="103" t="s">
        <v>130</v>
      </c>
      <c r="F793" s="103" t="s">
        <v>131</v>
      </c>
      <c r="G793" s="106">
        <v>36515217.54</v>
      </c>
      <c r="H793" s="107">
        <v>36484694.26</v>
      </c>
      <c r="I793" s="132">
        <f t="shared" si="12"/>
        <v>99.91640942583304</v>
      </c>
    </row>
    <row r="794" spans="1:9" ht="12.75">
      <c r="A794" s="148">
        <v>785</v>
      </c>
      <c r="B794" s="44" t="s">
        <v>301</v>
      </c>
      <c r="C794" s="103" t="s">
        <v>811</v>
      </c>
      <c r="D794" s="103" t="s">
        <v>860</v>
      </c>
      <c r="E794" s="103" t="s">
        <v>861</v>
      </c>
      <c r="F794" s="103" t="s">
        <v>131</v>
      </c>
      <c r="G794" s="106">
        <v>26003471.17</v>
      </c>
      <c r="H794" s="107">
        <v>25977116.59</v>
      </c>
      <c r="I794" s="132">
        <f t="shared" si="12"/>
        <v>99.8986497616887</v>
      </c>
    </row>
    <row r="795" spans="1:9" ht="12.75">
      <c r="A795" s="148">
        <v>786</v>
      </c>
      <c r="B795" s="44" t="s">
        <v>272</v>
      </c>
      <c r="C795" s="103" t="s">
        <v>811</v>
      </c>
      <c r="D795" s="103" t="s">
        <v>860</v>
      </c>
      <c r="E795" s="103" t="s">
        <v>861</v>
      </c>
      <c r="F795" s="103" t="s">
        <v>182</v>
      </c>
      <c r="G795" s="106">
        <v>26003471.17</v>
      </c>
      <c r="H795" s="107">
        <v>25977116.59</v>
      </c>
      <c r="I795" s="132">
        <f t="shared" si="12"/>
        <v>99.8986497616887</v>
      </c>
    </row>
    <row r="796" spans="1:9" ht="12.75">
      <c r="A796" s="148">
        <v>787</v>
      </c>
      <c r="B796" s="44" t="s">
        <v>301</v>
      </c>
      <c r="C796" s="103" t="s">
        <v>811</v>
      </c>
      <c r="D796" s="103" t="s">
        <v>860</v>
      </c>
      <c r="E796" s="103" t="s">
        <v>143</v>
      </c>
      <c r="F796" s="103" t="s">
        <v>131</v>
      </c>
      <c r="G796" s="106">
        <v>536685</v>
      </c>
      <c r="H796" s="107">
        <v>532516.3</v>
      </c>
      <c r="I796" s="132">
        <f t="shared" si="12"/>
        <v>99.22325013741768</v>
      </c>
    </row>
    <row r="797" spans="1:9" ht="12.75">
      <c r="A797" s="148">
        <v>788</v>
      </c>
      <c r="B797" s="44" t="s">
        <v>272</v>
      </c>
      <c r="C797" s="103" t="s">
        <v>811</v>
      </c>
      <c r="D797" s="103" t="s">
        <v>860</v>
      </c>
      <c r="E797" s="103" t="s">
        <v>143</v>
      </c>
      <c r="F797" s="103" t="s">
        <v>182</v>
      </c>
      <c r="G797" s="106">
        <v>536685</v>
      </c>
      <c r="H797" s="107">
        <v>532516.3</v>
      </c>
      <c r="I797" s="132">
        <f t="shared" si="12"/>
        <v>99.22325013741768</v>
      </c>
    </row>
    <row r="798" spans="1:9" ht="12.75">
      <c r="A798" s="148">
        <v>789</v>
      </c>
      <c r="B798" s="44" t="s">
        <v>301</v>
      </c>
      <c r="C798" s="103" t="s">
        <v>811</v>
      </c>
      <c r="D798" s="103" t="s">
        <v>860</v>
      </c>
      <c r="E798" s="103" t="s">
        <v>862</v>
      </c>
      <c r="F798" s="103" t="s">
        <v>131</v>
      </c>
      <c r="G798" s="106">
        <v>6393950</v>
      </c>
      <c r="H798" s="107">
        <v>6393950</v>
      </c>
      <c r="I798" s="132">
        <f t="shared" si="12"/>
        <v>100</v>
      </c>
    </row>
    <row r="799" spans="1:9" ht="12.75">
      <c r="A799" s="148">
        <v>790</v>
      </c>
      <c r="B799" s="44" t="s">
        <v>272</v>
      </c>
      <c r="C799" s="103" t="s">
        <v>811</v>
      </c>
      <c r="D799" s="103" t="s">
        <v>860</v>
      </c>
      <c r="E799" s="103" t="s">
        <v>862</v>
      </c>
      <c r="F799" s="103" t="s">
        <v>182</v>
      </c>
      <c r="G799" s="106">
        <v>6393950</v>
      </c>
      <c r="H799" s="107">
        <v>6393950</v>
      </c>
      <c r="I799" s="132">
        <f t="shared" si="12"/>
        <v>100</v>
      </c>
    </row>
    <row r="800" spans="1:9" ht="25.5">
      <c r="A800" s="148">
        <v>791</v>
      </c>
      <c r="B800" s="44" t="s">
        <v>381</v>
      </c>
      <c r="C800" s="103" t="s">
        <v>811</v>
      </c>
      <c r="D800" s="103" t="s">
        <v>860</v>
      </c>
      <c r="E800" s="103" t="s">
        <v>523</v>
      </c>
      <c r="F800" s="103" t="s">
        <v>131</v>
      </c>
      <c r="G800" s="106">
        <v>75000</v>
      </c>
      <c r="H800" s="107">
        <v>75000</v>
      </c>
      <c r="I800" s="132">
        <f t="shared" si="12"/>
        <v>100</v>
      </c>
    </row>
    <row r="801" spans="1:9" ht="12.75">
      <c r="A801" s="148">
        <v>792</v>
      </c>
      <c r="B801" s="44" t="s">
        <v>272</v>
      </c>
      <c r="C801" s="103" t="s">
        <v>811</v>
      </c>
      <c r="D801" s="103" t="s">
        <v>860</v>
      </c>
      <c r="E801" s="103" t="s">
        <v>523</v>
      </c>
      <c r="F801" s="103" t="s">
        <v>182</v>
      </c>
      <c r="G801" s="106">
        <v>75000</v>
      </c>
      <c r="H801" s="107">
        <v>75000</v>
      </c>
      <c r="I801" s="132">
        <f t="shared" si="12"/>
        <v>100</v>
      </c>
    </row>
    <row r="802" spans="1:9" ht="38.25">
      <c r="A802" s="148">
        <v>793</v>
      </c>
      <c r="B802" s="44" t="s">
        <v>382</v>
      </c>
      <c r="C802" s="103" t="s">
        <v>811</v>
      </c>
      <c r="D802" s="103" t="s">
        <v>860</v>
      </c>
      <c r="E802" s="103" t="s">
        <v>804</v>
      </c>
      <c r="F802" s="103" t="s">
        <v>131</v>
      </c>
      <c r="G802" s="106">
        <v>186000</v>
      </c>
      <c r="H802" s="107">
        <v>186000</v>
      </c>
      <c r="I802" s="132">
        <f t="shared" si="12"/>
        <v>100</v>
      </c>
    </row>
    <row r="803" spans="1:9" ht="12.75">
      <c r="A803" s="148">
        <v>794</v>
      </c>
      <c r="B803" s="44" t="s">
        <v>272</v>
      </c>
      <c r="C803" s="103" t="s">
        <v>811</v>
      </c>
      <c r="D803" s="103" t="s">
        <v>860</v>
      </c>
      <c r="E803" s="103" t="s">
        <v>804</v>
      </c>
      <c r="F803" s="103" t="s">
        <v>182</v>
      </c>
      <c r="G803" s="106">
        <v>186000</v>
      </c>
      <c r="H803" s="107">
        <v>186000</v>
      </c>
      <c r="I803" s="132">
        <f t="shared" si="12"/>
        <v>100</v>
      </c>
    </row>
    <row r="804" spans="1:9" ht="75" customHeight="1">
      <c r="A804" s="148">
        <v>795</v>
      </c>
      <c r="B804" s="44" t="s">
        <v>281</v>
      </c>
      <c r="C804" s="103" t="s">
        <v>811</v>
      </c>
      <c r="D804" s="103" t="s">
        <v>860</v>
      </c>
      <c r="E804" s="103" t="s">
        <v>534</v>
      </c>
      <c r="F804" s="103" t="s">
        <v>131</v>
      </c>
      <c r="G804" s="106">
        <v>3320111.37</v>
      </c>
      <c r="H804" s="107">
        <v>3320111.37</v>
      </c>
      <c r="I804" s="132">
        <f t="shared" si="12"/>
        <v>100</v>
      </c>
    </row>
    <row r="805" spans="1:9" ht="12.75">
      <c r="A805" s="148">
        <v>796</v>
      </c>
      <c r="B805" s="44" t="s">
        <v>272</v>
      </c>
      <c r="C805" s="103" t="s">
        <v>811</v>
      </c>
      <c r="D805" s="103" t="s">
        <v>860</v>
      </c>
      <c r="E805" s="103" t="s">
        <v>534</v>
      </c>
      <c r="F805" s="103" t="s">
        <v>182</v>
      </c>
      <c r="G805" s="106">
        <v>3320111.37</v>
      </c>
      <c r="H805" s="107">
        <v>3320111.37</v>
      </c>
      <c r="I805" s="132">
        <f t="shared" si="12"/>
        <v>100</v>
      </c>
    </row>
    <row r="806" spans="1:9" ht="25.5">
      <c r="A806" s="148">
        <v>797</v>
      </c>
      <c r="B806" s="116" t="s">
        <v>68</v>
      </c>
      <c r="C806" s="103" t="s">
        <v>811</v>
      </c>
      <c r="D806" s="103" t="s">
        <v>848</v>
      </c>
      <c r="E806" s="103" t="s">
        <v>130</v>
      </c>
      <c r="F806" s="103" t="s">
        <v>131</v>
      </c>
      <c r="G806" s="106">
        <v>5340375.83</v>
      </c>
      <c r="H806" s="107">
        <v>5340375.83</v>
      </c>
      <c r="I806" s="132">
        <f t="shared" si="12"/>
        <v>100</v>
      </c>
    </row>
    <row r="807" spans="1:9" ht="12.75">
      <c r="A807" s="148">
        <v>798</v>
      </c>
      <c r="B807" s="44" t="s">
        <v>277</v>
      </c>
      <c r="C807" s="103" t="s">
        <v>811</v>
      </c>
      <c r="D807" s="103" t="s">
        <v>848</v>
      </c>
      <c r="E807" s="103" t="s">
        <v>102</v>
      </c>
      <c r="F807" s="103" t="s">
        <v>131</v>
      </c>
      <c r="G807" s="106">
        <v>1260672</v>
      </c>
      <c r="H807" s="107">
        <v>1260672</v>
      </c>
      <c r="I807" s="132">
        <f t="shared" si="12"/>
        <v>100</v>
      </c>
    </row>
    <row r="808" spans="1:9" ht="12.75">
      <c r="A808" s="148">
        <v>799</v>
      </c>
      <c r="B808" s="44" t="s">
        <v>231</v>
      </c>
      <c r="C808" s="103" t="s">
        <v>811</v>
      </c>
      <c r="D808" s="103" t="s">
        <v>848</v>
      </c>
      <c r="E808" s="103" t="s">
        <v>102</v>
      </c>
      <c r="F808" s="103" t="s">
        <v>822</v>
      </c>
      <c r="G808" s="106">
        <v>1260672</v>
      </c>
      <c r="H808" s="107">
        <v>1260672</v>
      </c>
      <c r="I808" s="132">
        <f t="shared" si="12"/>
        <v>100</v>
      </c>
    </row>
    <row r="809" spans="1:9" ht="12.75">
      <c r="A809" s="148">
        <v>800</v>
      </c>
      <c r="B809" s="44" t="s">
        <v>301</v>
      </c>
      <c r="C809" s="103" t="s">
        <v>811</v>
      </c>
      <c r="D809" s="103" t="s">
        <v>848</v>
      </c>
      <c r="E809" s="103" t="s">
        <v>855</v>
      </c>
      <c r="F809" s="103" t="s">
        <v>131</v>
      </c>
      <c r="G809" s="106">
        <v>4079703.83</v>
      </c>
      <c r="H809" s="107">
        <v>4079703.83</v>
      </c>
      <c r="I809" s="132">
        <f t="shared" si="12"/>
        <v>100</v>
      </c>
    </row>
    <row r="810" spans="1:9" ht="12.75">
      <c r="A810" s="148">
        <v>801</v>
      </c>
      <c r="B810" s="44" t="s">
        <v>272</v>
      </c>
      <c r="C810" s="103" t="s">
        <v>811</v>
      </c>
      <c r="D810" s="103" t="s">
        <v>848</v>
      </c>
      <c r="E810" s="103" t="s">
        <v>855</v>
      </c>
      <c r="F810" s="103" t="s">
        <v>182</v>
      </c>
      <c r="G810" s="106">
        <v>4079703.83</v>
      </c>
      <c r="H810" s="107">
        <v>4079703.83</v>
      </c>
      <c r="I810" s="132">
        <f t="shared" si="12"/>
        <v>100</v>
      </c>
    </row>
    <row r="811" spans="1:9" ht="12.75">
      <c r="A811" s="148">
        <v>802</v>
      </c>
      <c r="B811" s="116" t="s">
        <v>550</v>
      </c>
      <c r="C811" s="103" t="s">
        <v>871</v>
      </c>
      <c r="D811" s="103" t="s">
        <v>819</v>
      </c>
      <c r="E811" s="103" t="s">
        <v>130</v>
      </c>
      <c r="F811" s="103" t="s">
        <v>131</v>
      </c>
      <c r="G811" s="106">
        <v>554101</v>
      </c>
      <c r="H811" s="107">
        <v>552123.41</v>
      </c>
      <c r="I811" s="132">
        <f t="shared" si="12"/>
        <v>99.64309936275157</v>
      </c>
    </row>
    <row r="812" spans="1:9" ht="12.75">
      <c r="A812" s="148">
        <v>803</v>
      </c>
      <c r="B812" s="116" t="s">
        <v>258</v>
      </c>
      <c r="C812" s="103" t="s">
        <v>871</v>
      </c>
      <c r="D812" s="103" t="s">
        <v>391</v>
      </c>
      <c r="E812" s="103" t="s">
        <v>130</v>
      </c>
      <c r="F812" s="103" t="s">
        <v>131</v>
      </c>
      <c r="G812" s="106">
        <v>554101</v>
      </c>
      <c r="H812" s="107">
        <v>552123.41</v>
      </c>
      <c r="I812" s="132">
        <f t="shared" si="12"/>
        <v>99.64309936275157</v>
      </c>
    </row>
    <row r="813" spans="1:9" ht="51">
      <c r="A813" s="148">
        <v>804</v>
      </c>
      <c r="B813" s="116" t="s">
        <v>449</v>
      </c>
      <c r="C813" s="103" t="s">
        <v>871</v>
      </c>
      <c r="D813" s="103" t="s">
        <v>61</v>
      </c>
      <c r="E813" s="103" t="s">
        <v>130</v>
      </c>
      <c r="F813" s="103" t="s">
        <v>131</v>
      </c>
      <c r="G813" s="106">
        <v>554101</v>
      </c>
      <c r="H813" s="107">
        <v>552123.41</v>
      </c>
      <c r="I813" s="132">
        <f t="shared" si="12"/>
        <v>99.64309936275157</v>
      </c>
    </row>
    <row r="814" spans="1:9" ht="12.75">
      <c r="A814" s="148">
        <v>805</v>
      </c>
      <c r="B814" s="44" t="s">
        <v>277</v>
      </c>
      <c r="C814" s="103" t="s">
        <v>871</v>
      </c>
      <c r="D814" s="103" t="s">
        <v>61</v>
      </c>
      <c r="E814" s="103" t="s">
        <v>102</v>
      </c>
      <c r="F814" s="103" t="s">
        <v>131</v>
      </c>
      <c r="G814" s="106">
        <v>461071</v>
      </c>
      <c r="H814" s="107">
        <v>459093.41</v>
      </c>
      <c r="I814" s="132">
        <f t="shared" si="12"/>
        <v>99.57108775004284</v>
      </c>
    </row>
    <row r="815" spans="1:9" ht="12.75">
      <c r="A815" s="148">
        <v>806</v>
      </c>
      <c r="B815" s="44" t="s">
        <v>231</v>
      </c>
      <c r="C815" s="103" t="s">
        <v>871</v>
      </c>
      <c r="D815" s="103" t="s">
        <v>61</v>
      </c>
      <c r="E815" s="103" t="s">
        <v>102</v>
      </c>
      <c r="F815" s="103" t="s">
        <v>822</v>
      </c>
      <c r="G815" s="106">
        <v>461071</v>
      </c>
      <c r="H815" s="107">
        <v>459093.41</v>
      </c>
      <c r="I815" s="132">
        <f t="shared" si="12"/>
        <v>99.57108775004284</v>
      </c>
    </row>
    <row r="816" spans="1:9" ht="12.75">
      <c r="A816" s="148">
        <v>807</v>
      </c>
      <c r="B816" s="44" t="s">
        <v>278</v>
      </c>
      <c r="C816" s="103" t="s">
        <v>871</v>
      </c>
      <c r="D816" s="103" t="s">
        <v>61</v>
      </c>
      <c r="E816" s="103" t="s">
        <v>407</v>
      </c>
      <c r="F816" s="103" t="s">
        <v>131</v>
      </c>
      <c r="G816" s="106">
        <v>93030</v>
      </c>
      <c r="H816" s="107">
        <v>93030</v>
      </c>
      <c r="I816" s="132">
        <f t="shared" si="12"/>
        <v>100</v>
      </c>
    </row>
    <row r="817" spans="1:9" ht="12.75">
      <c r="A817" s="148">
        <v>808</v>
      </c>
      <c r="B817" s="44" t="s">
        <v>231</v>
      </c>
      <c r="C817" s="103" t="s">
        <v>871</v>
      </c>
      <c r="D817" s="103" t="s">
        <v>61</v>
      </c>
      <c r="E817" s="103" t="s">
        <v>407</v>
      </c>
      <c r="F817" s="103" t="s">
        <v>822</v>
      </c>
      <c r="G817" s="106">
        <v>93030</v>
      </c>
      <c r="H817" s="107">
        <v>93030</v>
      </c>
      <c r="I817" s="132">
        <f t="shared" si="12"/>
        <v>100</v>
      </c>
    </row>
    <row r="818" spans="1:9" ht="25.5">
      <c r="A818" s="148">
        <v>809</v>
      </c>
      <c r="B818" s="116" t="s">
        <v>551</v>
      </c>
      <c r="C818" s="103" t="s">
        <v>872</v>
      </c>
      <c r="D818" s="103" t="s">
        <v>819</v>
      </c>
      <c r="E818" s="103" t="s">
        <v>130</v>
      </c>
      <c r="F818" s="103" t="s">
        <v>131</v>
      </c>
      <c r="G818" s="106">
        <v>773407</v>
      </c>
      <c r="H818" s="107">
        <v>773332.17</v>
      </c>
      <c r="I818" s="132">
        <f t="shared" si="12"/>
        <v>99.9903246285591</v>
      </c>
    </row>
    <row r="819" spans="1:9" ht="12.75">
      <c r="A819" s="148">
        <v>810</v>
      </c>
      <c r="B819" s="116" t="s">
        <v>258</v>
      </c>
      <c r="C819" s="103" t="s">
        <v>872</v>
      </c>
      <c r="D819" s="103" t="s">
        <v>391</v>
      </c>
      <c r="E819" s="103" t="s">
        <v>130</v>
      </c>
      <c r="F819" s="103" t="s">
        <v>131</v>
      </c>
      <c r="G819" s="106">
        <v>773407</v>
      </c>
      <c r="H819" s="107">
        <v>773332.17</v>
      </c>
      <c r="I819" s="132">
        <f t="shared" si="12"/>
        <v>99.9903246285591</v>
      </c>
    </row>
    <row r="820" spans="1:9" ht="38.25">
      <c r="A820" s="148">
        <v>811</v>
      </c>
      <c r="B820" s="116" t="s">
        <v>282</v>
      </c>
      <c r="C820" s="103" t="s">
        <v>872</v>
      </c>
      <c r="D820" s="103" t="s">
        <v>103</v>
      </c>
      <c r="E820" s="103" t="s">
        <v>130</v>
      </c>
      <c r="F820" s="103" t="s">
        <v>131</v>
      </c>
      <c r="G820" s="106">
        <v>773407</v>
      </c>
      <c r="H820" s="107">
        <v>773332.17</v>
      </c>
      <c r="I820" s="132">
        <f t="shared" si="12"/>
        <v>99.9903246285591</v>
      </c>
    </row>
    <row r="821" spans="1:9" ht="12.75">
      <c r="A821" s="148">
        <v>812</v>
      </c>
      <c r="B821" s="44" t="s">
        <v>277</v>
      </c>
      <c r="C821" s="103" t="s">
        <v>872</v>
      </c>
      <c r="D821" s="103" t="s">
        <v>103</v>
      </c>
      <c r="E821" s="103" t="s">
        <v>102</v>
      </c>
      <c r="F821" s="103" t="s">
        <v>131</v>
      </c>
      <c r="G821" s="106">
        <v>358401</v>
      </c>
      <c r="H821" s="107">
        <v>358371.67</v>
      </c>
      <c r="I821" s="132">
        <f t="shared" si="12"/>
        <v>99.99181642908363</v>
      </c>
    </row>
    <row r="822" spans="1:9" ht="12.75">
      <c r="A822" s="148">
        <v>813</v>
      </c>
      <c r="B822" s="44" t="s">
        <v>231</v>
      </c>
      <c r="C822" s="103" t="s">
        <v>872</v>
      </c>
      <c r="D822" s="103" t="s">
        <v>103</v>
      </c>
      <c r="E822" s="103" t="s">
        <v>102</v>
      </c>
      <c r="F822" s="103" t="s">
        <v>822</v>
      </c>
      <c r="G822" s="106">
        <v>358401</v>
      </c>
      <c r="H822" s="107">
        <v>358371.67</v>
      </c>
      <c r="I822" s="132">
        <f t="shared" si="12"/>
        <v>99.99181642908363</v>
      </c>
    </row>
    <row r="823" spans="1:9" ht="12.75">
      <c r="A823" s="148">
        <v>814</v>
      </c>
      <c r="B823" s="44" t="s">
        <v>283</v>
      </c>
      <c r="C823" s="103" t="s">
        <v>872</v>
      </c>
      <c r="D823" s="103" t="s">
        <v>103</v>
      </c>
      <c r="E823" s="103" t="s">
        <v>104</v>
      </c>
      <c r="F823" s="103" t="s">
        <v>131</v>
      </c>
      <c r="G823" s="106">
        <v>415006</v>
      </c>
      <c r="H823" s="107">
        <v>414960.5</v>
      </c>
      <c r="I823" s="132">
        <f t="shared" si="12"/>
        <v>99.98903630308959</v>
      </c>
    </row>
    <row r="824" spans="1:9" ht="12.75">
      <c r="A824" s="148">
        <v>815</v>
      </c>
      <c r="B824" s="44" t="s">
        <v>231</v>
      </c>
      <c r="C824" s="103" t="s">
        <v>872</v>
      </c>
      <c r="D824" s="103" t="s">
        <v>103</v>
      </c>
      <c r="E824" s="103" t="s">
        <v>104</v>
      </c>
      <c r="F824" s="103" t="s">
        <v>822</v>
      </c>
      <c r="G824" s="106">
        <v>415006</v>
      </c>
      <c r="H824" s="107">
        <v>414960.5</v>
      </c>
      <c r="I824" s="132">
        <f t="shared" si="12"/>
        <v>99.98903630308959</v>
      </c>
    </row>
    <row r="825" spans="1:9" ht="25.5">
      <c r="A825" s="148">
        <v>816</v>
      </c>
      <c r="B825" s="116" t="s">
        <v>346</v>
      </c>
      <c r="C825" s="103" t="s">
        <v>50</v>
      </c>
      <c r="D825" s="103" t="s">
        <v>819</v>
      </c>
      <c r="E825" s="103" t="s">
        <v>130</v>
      </c>
      <c r="F825" s="103" t="s">
        <v>131</v>
      </c>
      <c r="G825" s="106">
        <v>1700813</v>
      </c>
      <c r="H825" s="107">
        <v>1691460.74</v>
      </c>
      <c r="I825" s="132">
        <f t="shared" si="12"/>
        <v>99.45013002605224</v>
      </c>
    </row>
    <row r="826" spans="1:9" ht="12.75">
      <c r="A826" s="148">
        <v>817</v>
      </c>
      <c r="B826" s="116" t="s">
        <v>255</v>
      </c>
      <c r="C826" s="103" t="s">
        <v>50</v>
      </c>
      <c r="D826" s="103" t="s">
        <v>185</v>
      </c>
      <c r="E826" s="103" t="s">
        <v>130</v>
      </c>
      <c r="F826" s="103" t="s">
        <v>131</v>
      </c>
      <c r="G826" s="106">
        <v>1550813</v>
      </c>
      <c r="H826" s="107">
        <v>1541460.74</v>
      </c>
      <c r="I826" s="132">
        <f t="shared" si="12"/>
        <v>99.39694469932867</v>
      </c>
    </row>
    <row r="827" spans="1:9" ht="12.75">
      <c r="A827" s="148">
        <v>818</v>
      </c>
      <c r="B827" s="116" t="s">
        <v>376</v>
      </c>
      <c r="C827" s="103" t="s">
        <v>50</v>
      </c>
      <c r="D827" s="103" t="s">
        <v>399</v>
      </c>
      <c r="E827" s="103" t="s">
        <v>130</v>
      </c>
      <c r="F827" s="103" t="s">
        <v>131</v>
      </c>
      <c r="G827" s="106">
        <v>1550813</v>
      </c>
      <c r="H827" s="107">
        <v>1541460.74</v>
      </c>
      <c r="I827" s="132">
        <f t="shared" si="12"/>
        <v>99.39694469932867</v>
      </c>
    </row>
    <row r="828" spans="1:9" ht="12.75">
      <c r="A828" s="148">
        <v>819</v>
      </c>
      <c r="B828" s="44" t="s">
        <v>277</v>
      </c>
      <c r="C828" s="103" t="s">
        <v>50</v>
      </c>
      <c r="D828" s="103" t="s">
        <v>399</v>
      </c>
      <c r="E828" s="103" t="s">
        <v>102</v>
      </c>
      <c r="F828" s="103" t="s">
        <v>131</v>
      </c>
      <c r="G828" s="106">
        <v>362178</v>
      </c>
      <c r="H828" s="107">
        <v>362062.4</v>
      </c>
      <c r="I828" s="132">
        <f t="shared" si="12"/>
        <v>99.96808199283225</v>
      </c>
    </row>
    <row r="829" spans="1:9" ht="12.75">
      <c r="A829" s="148">
        <v>820</v>
      </c>
      <c r="B829" s="44" t="s">
        <v>231</v>
      </c>
      <c r="C829" s="103" t="s">
        <v>50</v>
      </c>
      <c r="D829" s="103" t="s">
        <v>399</v>
      </c>
      <c r="E829" s="103" t="s">
        <v>102</v>
      </c>
      <c r="F829" s="103" t="s">
        <v>822</v>
      </c>
      <c r="G829" s="106">
        <v>362178</v>
      </c>
      <c r="H829" s="107">
        <v>362062.4</v>
      </c>
      <c r="I829" s="132">
        <f t="shared" si="12"/>
        <v>99.96808199283225</v>
      </c>
    </row>
    <row r="830" spans="1:9" ht="12.75">
      <c r="A830" s="148">
        <v>821</v>
      </c>
      <c r="B830" s="44" t="s">
        <v>301</v>
      </c>
      <c r="C830" s="103" t="s">
        <v>50</v>
      </c>
      <c r="D830" s="103" t="s">
        <v>399</v>
      </c>
      <c r="E830" s="103" t="s">
        <v>522</v>
      </c>
      <c r="F830" s="103" t="s">
        <v>131</v>
      </c>
      <c r="G830" s="106">
        <v>1188635</v>
      </c>
      <c r="H830" s="107">
        <v>1179398.34</v>
      </c>
      <c r="I830" s="132">
        <f t="shared" si="12"/>
        <v>99.2229187261018</v>
      </c>
    </row>
    <row r="831" spans="1:9" ht="12.75">
      <c r="A831" s="148">
        <v>822</v>
      </c>
      <c r="B831" s="44" t="s">
        <v>272</v>
      </c>
      <c r="C831" s="103" t="s">
        <v>50</v>
      </c>
      <c r="D831" s="103" t="s">
        <v>399</v>
      </c>
      <c r="E831" s="103" t="s">
        <v>522</v>
      </c>
      <c r="F831" s="103" t="s">
        <v>182</v>
      </c>
      <c r="G831" s="106">
        <v>1188635</v>
      </c>
      <c r="H831" s="107">
        <v>1179398.34</v>
      </c>
      <c r="I831" s="132">
        <f t="shared" si="12"/>
        <v>99.2229187261018</v>
      </c>
    </row>
    <row r="832" spans="1:9" ht="12.75">
      <c r="A832" s="148">
        <v>823</v>
      </c>
      <c r="B832" s="116" t="s">
        <v>251</v>
      </c>
      <c r="C832" s="103" t="s">
        <v>50</v>
      </c>
      <c r="D832" s="103" t="s">
        <v>139</v>
      </c>
      <c r="E832" s="103" t="s">
        <v>130</v>
      </c>
      <c r="F832" s="103" t="s">
        <v>131</v>
      </c>
      <c r="G832" s="106">
        <v>150000</v>
      </c>
      <c r="H832" s="107">
        <v>150000</v>
      </c>
      <c r="I832" s="132">
        <f t="shared" si="12"/>
        <v>100</v>
      </c>
    </row>
    <row r="833" spans="1:9" ht="12.75">
      <c r="A833" s="148">
        <v>824</v>
      </c>
      <c r="B833" s="116" t="s">
        <v>75</v>
      </c>
      <c r="C833" s="103" t="s">
        <v>50</v>
      </c>
      <c r="D833" s="103" t="s">
        <v>401</v>
      </c>
      <c r="E833" s="103" t="s">
        <v>130</v>
      </c>
      <c r="F833" s="103" t="s">
        <v>131</v>
      </c>
      <c r="G833" s="106">
        <v>150000</v>
      </c>
      <c r="H833" s="107">
        <v>150000</v>
      </c>
      <c r="I833" s="132">
        <f t="shared" si="12"/>
        <v>100</v>
      </c>
    </row>
    <row r="834" spans="1:9" ht="25.5">
      <c r="A834" s="148">
        <v>825</v>
      </c>
      <c r="B834" s="44" t="s">
        <v>253</v>
      </c>
      <c r="C834" s="103" t="s">
        <v>50</v>
      </c>
      <c r="D834" s="103" t="s">
        <v>401</v>
      </c>
      <c r="E834" s="103" t="s">
        <v>402</v>
      </c>
      <c r="F834" s="103" t="s">
        <v>131</v>
      </c>
      <c r="G834" s="106">
        <v>150000</v>
      </c>
      <c r="H834" s="107">
        <v>150000</v>
      </c>
      <c r="I834" s="132">
        <f t="shared" si="12"/>
        <v>100</v>
      </c>
    </row>
    <row r="835" spans="1:9" ht="12.75">
      <c r="A835" s="148">
        <v>826</v>
      </c>
      <c r="B835" s="44" t="s">
        <v>231</v>
      </c>
      <c r="C835" s="103" t="s">
        <v>50</v>
      </c>
      <c r="D835" s="103" t="s">
        <v>401</v>
      </c>
      <c r="E835" s="103" t="s">
        <v>402</v>
      </c>
      <c r="F835" s="103" t="s">
        <v>822</v>
      </c>
      <c r="G835" s="106">
        <v>150000</v>
      </c>
      <c r="H835" s="107">
        <v>150000</v>
      </c>
      <c r="I835" s="132">
        <f t="shared" si="12"/>
        <v>100</v>
      </c>
    </row>
    <row r="836" spans="1:9" ht="25.5">
      <c r="A836" s="148">
        <v>827</v>
      </c>
      <c r="B836" s="116" t="s">
        <v>654</v>
      </c>
      <c r="C836" s="103" t="s">
        <v>805</v>
      </c>
      <c r="D836" s="103" t="s">
        <v>819</v>
      </c>
      <c r="E836" s="103" t="s">
        <v>130</v>
      </c>
      <c r="F836" s="103" t="s">
        <v>131</v>
      </c>
      <c r="G836" s="106">
        <v>3012000</v>
      </c>
      <c r="H836" s="107">
        <v>3012000</v>
      </c>
      <c r="I836" s="132">
        <f t="shared" si="12"/>
        <v>100</v>
      </c>
    </row>
    <row r="837" spans="1:9" ht="12.75">
      <c r="A837" s="148">
        <v>828</v>
      </c>
      <c r="B837" s="116" t="s">
        <v>258</v>
      </c>
      <c r="C837" s="103" t="s">
        <v>805</v>
      </c>
      <c r="D837" s="103" t="s">
        <v>391</v>
      </c>
      <c r="E837" s="103" t="s">
        <v>130</v>
      </c>
      <c r="F837" s="103" t="s">
        <v>131</v>
      </c>
      <c r="G837" s="106">
        <v>3012000</v>
      </c>
      <c r="H837" s="107">
        <v>3012000</v>
      </c>
      <c r="I837" s="132">
        <f t="shared" si="12"/>
        <v>100</v>
      </c>
    </row>
    <row r="838" spans="1:9" ht="12.75">
      <c r="A838" s="148">
        <v>829</v>
      </c>
      <c r="B838" s="116" t="s">
        <v>285</v>
      </c>
      <c r="C838" s="103" t="s">
        <v>805</v>
      </c>
      <c r="D838" s="103" t="s">
        <v>806</v>
      </c>
      <c r="E838" s="103" t="s">
        <v>130</v>
      </c>
      <c r="F838" s="103" t="s">
        <v>131</v>
      </c>
      <c r="G838" s="106">
        <v>3012000</v>
      </c>
      <c r="H838" s="107">
        <v>3012000</v>
      </c>
      <c r="I838" s="132">
        <f t="shared" si="12"/>
        <v>100</v>
      </c>
    </row>
    <row r="839" spans="1:9" ht="25.5">
      <c r="A839" s="148">
        <v>830</v>
      </c>
      <c r="B839" s="44" t="s">
        <v>286</v>
      </c>
      <c r="C839" s="103" t="s">
        <v>805</v>
      </c>
      <c r="D839" s="103" t="s">
        <v>806</v>
      </c>
      <c r="E839" s="103" t="s">
        <v>538</v>
      </c>
      <c r="F839" s="103" t="s">
        <v>131</v>
      </c>
      <c r="G839" s="106">
        <v>3012000</v>
      </c>
      <c r="H839" s="107">
        <v>3012000</v>
      </c>
      <c r="I839" s="132">
        <f t="shared" si="12"/>
        <v>100</v>
      </c>
    </row>
    <row r="840" spans="1:9" ht="12.75">
      <c r="A840" s="148">
        <v>831</v>
      </c>
      <c r="B840" s="44" t="s">
        <v>231</v>
      </c>
      <c r="C840" s="103" t="s">
        <v>805</v>
      </c>
      <c r="D840" s="103" t="s">
        <v>806</v>
      </c>
      <c r="E840" s="103" t="s">
        <v>538</v>
      </c>
      <c r="F840" s="103" t="s">
        <v>822</v>
      </c>
      <c r="G840" s="106">
        <v>3012000</v>
      </c>
      <c r="H840" s="107">
        <v>3012000</v>
      </c>
      <c r="I840" s="132">
        <f t="shared" si="12"/>
        <v>100</v>
      </c>
    </row>
    <row r="841" spans="2:9" ht="12.75">
      <c r="B841" s="194" t="s">
        <v>807</v>
      </c>
      <c r="C841" s="194"/>
      <c r="D841" s="194"/>
      <c r="E841" s="194"/>
      <c r="F841" s="194"/>
      <c r="G841" s="110">
        <v>625611129</v>
      </c>
      <c r="H841" s="110">
        <v>603318974.96</v>
      </c>
      <c r="I841" s="132">
        <f t="shared" si="12"/>
        <v>96.43673953249</v>
      </c>
    </row>
    <row r="845" ht="12.75">
      <c r="B845" t="s">
        <v>152</v>
      </c>
    </row>
  </sheetData>
  <autoFilter ref="A9:F841"/>
  <mergeCells count="2">
    <mergeCell ref="B841:F841"/>
    <mergeCell ref="B7:I7"/>
  </mergeCells>
  <printOptions/>
  <pageMargins left="0.5511811023622047" right="0.1968503937007874" top="0.31496062992125984" bottom="0.1968503937007874" header="0" footer="0.03937007874015748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">
      <selection activeCell="A37" sqref="A37:IV37"/>
    </sheetView>
  </sheetViews>
  <sheetFormatPr defaultColWidth="9.00390625" defaultRowHeight="12.75"/>
  <cols>
    <col min="1" max="1" width="8.375" style="156" customWidth="1"/>
    <col min="2" max="2" width="48.00390625" style="0" customWidth="1"/>
    <col min="3" max="3" width="25.00390625" style="0" customWidth="1"/>
    <col min="4" max="4" width="19.375" style="0" hidden="1" customWidth="1"/>
    <col min="5" max="6" width="13.625" style="0" customWidth="1"/>
    <col min="7" max="7" width="8.75390625" style="0" customWidth="1"/>
  </cols>
  <sheetData>
    <row r="1" spans="1:5" s="6" customFormat="1" ht="12.75">
      <c r="A1" s="153"/>
      <c r="B1" s="7"/>
      <c r="C1" s="41" t="s">
        <v>873</v>
      </c>
      <c r="D1" s="41"/>
      <c r="E1" s="41"/>
    </row>
    <row r="2" spans="1:5" s="6" customFormat="1" ht="12.75">
      <c r="A2" s="153"/>
      <c r="B2" s="7"/>
      <c r="C2" t="s">
        <v>45</v>
      </c>
      <c r="D2"/>
      <c r="E2"/>
    </row>
    <row r="3" spans="1:5" s="6" customFormat="1" ht="12.75">
      <c r="A3" s="153"/>
      <c r="B3" s="7"/>
      <c r="C3" t="s">
        <v>450</v>
      </c>
      <c r="D3"/>
      <c r="E3"/>
    </row>
    <row r="4" spans="1:5" s="6" customFormat="1" ht="13.5" customHeight="1">
      <c r="A4" s="153"/>
      <c r="B4" s="7"/>
      <c r="C4" t="s">
        <v>890</v>
      </c>
      <c r="D4"/>
      <c r="E4"/>
    </row>
    <row r="5" spans="1:5" s="6" customFormat="1" ht="12.75">
      <c r="A5" s="153"/>
      <c r="B5" s="7"/>
      <c r="C5" t="s">
        <v>157</v>
      </c>
      <c r="D5"/>
      <c r="E5"/>
    </row>
    <row r="6" spans="1:5" s="6" customFormat="1" ht="14.25" customHeight="1" hidden="1">
      <c r="A6" s="154"/>
      <c r="B6" s="5"/>
      <c r="C6" s="2" t="s">
        <v>411</v>
      </c>
      <c r="D6" s="3"/>
      <c r="E6" s="5"/>
    </row>
    <row r="7" spans="1:6" s="6" customFormat="1" ht="36.75" customHeight="1">
      <c r="A7" s="154"/>
      <c r="B7" s="196" t="s">
        <v>739</v>
      </c>
      <c r="C7" s="196"/>
      <c r="D7" s="196"/>
      <c r="E7" s="196"/>
      <c r="F7" s="196"/>
    </row>
    <row r="8" spans="1:5" s="6" customFormat="1" ht="15.75" hidden="1">
      <c r="A8" s="154"/>
      <c r="B8" s="28"/>
      <c r="C8" s="4"/>
      <c r="D8" s="29"/>
      <c r="E8" s="9"/>
    </row>
    <row r="9" spans="1:2" s="6" customFormat="1" ht="11.25" hidden="1">
      <c r="A9" s="153"/>
      <c r="B9" s="7"/>
    </row>
    <row r="10" spans="1:7" s="6" customFormat="1" ht="55.5" customHeight="1">
      <c r="A10" s="150" t="s">
        <v>113</v>
      </c>
      <c r="B10" s="45" t="s">
        <v>215</v>
      </c>
      <c r="C10" s="45" t="s">
        <v>216</v>
      </c>
      <c r="D10" s="45" t="s">
        <v>47</v>
      </c>
      <c r="E10" s="45" t="s">
        <v>159</v>
      </c>
      <c r="F10" s="45" t="s">
        <v>160</v>
      </c>
      <c r="G10" s="133" t="s">
        <v>661</v>
      </c>
    </row>
    <row r="11" spans="1:7" s="10" customFormat="1" ht="12.75">
      <c r="A11" s="50">
        <v>1</v>
      </c>
      <c r="B11" s="55" t="s">
        <v>114</v>
      </c>
      <c r="C11" s="55" t="s">
        <v>115</v>
      </c>
      <c r="D11" s="55" t="s">
        <v>116</v>
      </c>
      <c r="E11" s="55" t="s">
        <v>116</v>
      </c>
      <c r="F11" s="175">
        <v>5</v>
      </c>
      <c r="G11" s="175">
        <v>6</v>
      </c>
    </row>
    <row r="12" spans="1:7" s="11" customFormat="1" ht="24.75" customHeight="1">
      <c r="A12" s="50">
        <v>1</v>
      </c>
      <c r="B12" s="54" t="s">
        <v>206</v>
      </c>
      <c r="C12" s="55"/>
      <c r="D12" s="55"/>
      <c r="E12" s="56">
        <f>E13</f>
        <v>3099150</v>
      </c>
      <c r="F12" s="56">
        <f>F13</f>
        <v>-286575.07000001054</v>
      </c>
      <c r="G12" s="135"/>
    </row>
    <row r="13" spans="1:7" s="11" customFormat="1" ht="27" customHeight="1">
      <c r="A13" s="50">
        <v>2</v>
      </c>
      <c r="B13" s="52" t="s">
        <v>207</v>
      </c>
      <c r="C13" s="57" t="s">
        <v>414</v>
      </c>
      <c r="D13" s="56" t="e">
        <f>D15+D28</f>
        <v>#REF!</v>
      </c>
      <c r="E13" s="58">
        <f>E14+E28</f>
        <v>3099150</v>
      </c>
      <c r="F13" s="58">
        <f>F14+F28</f>
        <v>-286575.07000001054</v>
      </c>
      <c r="G13" s="135"/>
    </row>
    <row r="14" spans="1:7" s="11" customFormat="1" ht="24" customHeight="1">
      <c r="A14" s="50">
        <v>3</v>
      </c>
      <c r="B14" s="52" t="s">
        <v>208</v>
      </c>
      <c r="C14" s="57" t="s">
        <v>814</v>
      </c>
      <c r="D14" s="56"/>
      <c r="E14" s="58">
        <f>E16+E18</f>
        <v>0</v>
      </c>
      <c r="F14" s="58">
        <f>F15+F20</f>
        <v>-407568.830000001</v>
      </c>
      <c r="G14" s="135"/>
    </row>
    <row r="15" spans="1:7" s="6" customFormat="1" ht="26.25" customHeight="1">
      <c r="A15" s="50">
        <v>4</v>
      </c>
      <c r="B15" s="52" t="s">
        <v>37</v>
      </c>
      <c r="C15" s="57" t="s">
        <v>38</v>
      </c>
      <c r="D15" s="56" t="e">
        <f>D16+D18</f>
        <v>#REF!</v>
      </c>
      <c r="E15" s="59">
        <f>E16+E18</f>
        <v>0</v>
      </c>
      <c r="F15" s="59">
        <f>F16+F18</f>
        <v>5934668.17</v>
      </c>
      <c r="G15" s="135"/>
    </row>
    <row r="16" spans="1:7" s="6" customFormat="1" ht="38.25" customHeight="1">
      <c r="A16" s="50">
        <v>5</v>
      </c>
      <c r="B16" s="52" t="s">
        <v>39</v>
      </c>
      <c r="C16" s="57" t="s">
        <v>118</v>
      </c>
      <c r="D16" s="56" t="e">
        <f>#REF!</f>
        <v>#REF!</v>
      </c>
      <c r="E16" s="58">
        <v>15000000</v>
      </c>
      <c r="F16" s="59">
        <v>9000000</v>
      </c>
      <c r="G16" s="136">
        <f aca="true" t="shared" si="0" ref="G16:G36">F16/E16*100</f>
        <v>60</v>
      </c>
    </row>
    <row r="17" spans="1:7" s="11" customFormat="1" ht="51" customHeight="1">
      <c r="A17" s="50">
        <v>6</v>
      </c>
      <c r="B17" s="51" t="s">
        <v>40</v>
      </c>
      <c r="C17" s="60" t="s">
        <v>117</v>
      </c>
      <c r="D17" s="61">
        <v>15000000</v>
      </c>
      <c r="E17" s="62">
        <v>15000000</v>
      </c>
      <c r="F17" s="63">
        <v>9000000</v>
      </c>
      <c r="G17" s="136">
        <f t="shared" si="0"/>
        <v>60</v>
      </c>
    </row>
    <row r="18" spans="1:7" s="6" customFormat="1" ht="48.75" customHeight="1">
      <c r="A18" s="50">
        <v>7</v>
      </c>
      <c r="B18" s="52" t="s">
        <v>41</v>
      </c>
      <c r="C18" s="57" t="s">
        <v>43</v>
      </c>
      <c r="D18" s="56">
        <f>D19</f>
        <v>-28518600</v>
      </c>
      <c r="E18" s="58">
        <v>-15000000</v>
      </c>
      <c r="F18" s="59">
        <v>-3065331.83</v>
      </c>
      <c r="G18" s="136">
        <f t="shared" si="0"/>
        <v>20.435545533333332</v>
      </c>
    </row>
    <row r="19" spans="1:7" s="6" customFormat="1" ht="40.5" customHeight="1">
      <c r="A19" s="50">
        <v>8</v>
      </c>
      <c r="B19" s="51" t="s">
        <v>42</v>
      </c>
      <c r="C19" s="60" t="s">
        <v>44</v>
      </c>
      <c r="D19" s="61">
        <v>-28518600</v>
      </c>
      <c r="E19" s="62">
        <f>-E17</f>
        <v>-15000000</v>
      </c>
      <c r="F19" s="63">
        <v>-3065331.83</v>
      </c>
      <c r="G19" s="136">
        <f t="shared" si="0"/>
        <v>20.435545533333332</v>
      </c>
    </row>
    <row r="20" spans="1:7" s="11" customFormat="1" ht="25.5" customHeight="1">
      <c r="A20" s="50">
        <v>9</v>
      </c>
      <c r="B20" s="52" t="s">
        <v>209</v>
      </c>
      <c r="C20" s="57" t="s">
        <v>422</v>
      </c>
      <c r="D20" s="64"/>
      <c r="E20" s="59">
        <f>E21+E24</f>
        <v>0</v>
      </c>
      <c r="F20" s="59">
        <f>F21+F24</f>
        <v>-6342237.000000001</v>
      </c>
      <c r="G20" s="136"/>
    </row>
    <row r="21" spans="1:7" s="11" customFormat="1" ht="27" customHeight="1">
      <c r="A21" s="50">
        <v>10</v>
      </c>
      <c r="B21" s="52" t="s">
        <v>48</v>
      </c>
      <c r="C21" s="53" t="s">
        <v>49</v>
      </c>
      <c r="D21" s="65" t="e">
        <f>D22</f>
        <v>#REF!</v>
      </c>
      <c r="E21" s="58">
        <v>-20770444</v>
      </c>
      <c r="F21" s="59">
        <v>-10119556.3</v>
      </c>
      <c r="G21" s="136">
        <f t="shared" si="0"/>
        <v>48.72094356769649</v>
      </c>
    </row>
    <row r="22" spans="1:7" s="11" customFormat="1" ht="75.75" customHeight="1">
      <c r="A22" s="50">
        <v>11</v>
      </c>
      <c r="B22" s="51" t="s">
        <v>748</v>
      </c>
      <c r="C22" s="68" t="s">
        <v>210</v>
      </c>
      <c r="D22" s="69" t="e">
        <f>D23</f>
        <v>#REF!</v>
      </c>
      <c r="E22" s="62">
        <f>E21</f>
        <v>-20770444</v>
      </c>
      <c r="F22" s="63">
        <v>-10119556.3</v>
      </c>
      <c r="G22" s="136">
        <f t="shared" si="0"/>
        <v>48.72094356769649</v>
      </c>
    </row>
    <row r="23" spans="1:7" s="40" customFormat="1" ht="76.5" customHeight="1">
      <c r="A23" s="50">
        <v>12</v>
      </c>
      <c r="B23" s="51" t="s">
        <v>751</v>
      </c>
      <c r="C23" s="68" t="s">
        <v>747</v>
      </c>
      <c r="D23" s="69" t="e">
        <f>D28</f>
        <v>#REF!</v>
      </c>
      <c r="E23" s="62">
        <f>E22</f>
        <v>-20770444</v>
      </c>
      <c r="F23" s="63">
        <v>-10119556.3</v>
      </c>
      <c r="G23" s="136">
        <f t="shared" si="0"/>
        <v>48.72094356769649</v>
      </c>
    </row>
    <row r="24" spans="1:7" s="11" customFormat="1" ht="28.5" customHeight="1">
      <c r="A24" s="50">
        <v>13</v>
      </c>
      <c r="B24" s="52" t="s">
        <v>740</v>
      </c>
      <c r="C24" s="60" t="s">
        <v>211</v>
      </c>
      <c r="D24" s="67" t="e">
        <f>D25+#REF!</f>
        <v>#REF!</v>
      </c>
      <c r="E24" s="62">
        <v>20770444</v>
      </c>
      <c r="F24" s="63">
        <v>3777319.3</v>
      </c>
      <c r="G24" s="136">
        <f t="shared" si="0"/>
        <v>18.18603059231666</v>
      </c>
    </row>
    <row r="25" spans="1:7" s="11" customFormat="1" ht="26.25" customHeight="1">
      <c r="A25" s="50">
        <v>14</v>
      </c>
      <c r="B25" s="51" t="s">
        <v>743</v>
      </c>
      <c r="C25" s="60" t="s">
        <v>742</v>
      </c>
      <c r="D25" s="67">
        <f>700000+8505000+24038000-20000000</f>
        <v>13243000</v>
      </c>
      <c r="E25" s="62">
        <f>E24</f>
        <v>20770444</v>
      </c>
      <c r="F25" s="63">
        <v>3777319.3</v>
      </c>
      <c r="G25" s="136">
        <f t="shared" si="0"/>
        <v>18.18603059231666</v>
      </c>
    </row>
    <row r="26" spans="1:7" s="11" customFormat="1" ht="23.25" customHeight="1">
      <c r="A26" s="50">
        <v>15</v>
      </c>
      <c r="B26" s="51" t="s">
        <v>745</v>
      </c>
      <c r="C26" s="60" t="s">
        <v>744</v>
      </c>
      <c r="D26" s="67">
        <f>700000+8505000+24038000-20000000</f>
        <v>13243000</v>
      </c>
      <c r="E26" s="62">
        <f>E25</f>
        <v>20770444</v>
      </c>
      <c r="F26" s="63">
        <v>3777319.3</v>
      </c>
      <c r="G26" s="136">
        <f t="shared" si="0"/>
        <v>18.18603059231666</v>
      </c>
    </row>
    <row r="27" spans="1:7" s="6" customFormat="1" ht="38.25">
      <c r="A27" s="50">
        <v>16</v>
      </c>
      <c r="B27" s="51" t="s">
        <v>746</v>
      </c>
      <c r="C27" s="60" t="s">
        <v>801</v>
      </c>
      <c r="D27" s="67">
        <f>700000+8505000+24038000-20000000</f>
        <v>13243000</v>
      </c>
      <c r="E27" s="62">
        <f>E26</f>
        <v>20770444</v>
      </c>
      <c r="F27" s="63">
        <v>3777319.3</v>
      </c>
      <c r="G27" s="136">
        <f t="shared" si="0"/>
        <v>18.18603059231666</v>
      </c>
    </row>
    <row r="28" spans="1:7" s="6" customFormat="1" ht="25.5" customHeight="1">
      <c r="A28" s="50">
        <v>17</v>
      </c>
      <c r="B28" s="66" t="s">
        <v>816</v>
      </c>
      <c r="C28" s="57" t="s">
        <v>817</v>
      </c>
      <c r="D28" s="56" t="e">
        <f>D30+D33</f>
        <v>#REF!</v>
      </c>
      <c r="E28" s="59">
        <f>E30+E33</f>
        <v>3099150</v>
      </c>
      <c r="F28" s="59">
        <f>F30+F33</f>
        <v>120993.75999999046</v>
      </c>
      <c r="G28" s="136">
        <f t="shared" si="0"/>
        <v>3.904094993788312</v>
      </c>
    </row>
    <row r="29" spans="1:7" s="6" customFormat="1" ht="25.5">
      <c r="A29" s="50">
        <v>18</v>
      </c>
      <c r="B29" s="51" t="s">
        <v>217</v>
      </c>
      <c r="C29" s="60" t="s">
        <v>218</v>
      </c>
      <c r="D29" s="67" t="e">
        <f>-(517282600+D15+390000+20501000+8505000+700000-6410000+148100+26355400+20000000+771600+24038000+6272540+2449984-20000000)</f>
        <v>#REF!</v>
      </c>
      <c r="E29" s="63">
        <v>-656082423</v>
      </c>
      <c r="F29" s="63">
        <v>-633590759.76</v>
      </c>
      <c r="G29" s="136">
        <f t="shared" si="0"/>
        <v>96.57182353138577</v>
      </c>
    </row>
    <row r="30" spans="1:7" s="6" customFormat="1" ht="25.5">
      <c r="A30" s="50">
        <v>19</v>
      </c>
      <c r="B30" s="51" t="s">
        <v>219</v>
      </c>
      <c r="C30" s="60" t="s">
        <v>220</v>
      </c>
      <c r="D30" s="67" t="e">
        <f>-(517282600+D16+390000+20501000+8505000+700000-6410000+148100+26355400+20000000+771600+24038000+6272540+2449984-20000000)</f>
        <v>#REF!</v>
      </c>
      <c r="E30" s="63">
        <f aca="true" t="shared" si="1" ref="E30:F32">E29</f>
        <v>-656082423</v>
      </c>
      <c r="F30" s="63">
        <f t="shared" si="1"/>
        <v>-633590759.76</v>
      </c>
      <c r="G30" s="136">
        <f t="shared" si="0"/>
        <v>96.57182353138577</v>
      </c>
    </row>
    <row r="31" spans="1:7" s="6" customFormat="1" ht="25.5">
      <c r="A31" s="50">
        <v>20</v>
      </c>
      <c r="B31" s="51" t="s">
        <v>221</v>
      </c>
      <c r="C31" s="60" t="s">
        <v>222</v>
      </c>
      <c r="D31" s="67">
        <f>-(517282600+D17+390000+20501000+8505000+700000-6410000+148100+26355400+20000000+771600+24038000+6272540+2449984-20000000)</f>
        <v>-616004224</v>
      </c>
      <c r="E31" s="63">
        <f t="shared" si="1"/>
        <v>-656082423</v>
      </c>
      <c r="F31" s="63">
        <f t="shared" si="1"/>
        <v>-633590759.76</v>
      </c>
      <c r="G31" s="136">
        <f t="shared" si="0"/>
        <v>96.57182353138577</v>
      </c>
    </row>
    <row r="32" spans="1:7" s="6" customFormat="1" ht="25.5">
      <c r="A32" s="50">
        <v>21</v>
      </c>
      <c r="B32" s="51" t="s">
        <v>221</v>
      </c>
      <c r="C32" s="60" t="s">
        <v>815</v>
      </c>
      <c r="D32" s="67">
        <f>-(517282600+D18+390000+20501000+8505000+700000-6410000+148100+26355400+20000000+771600+24038000+6272540+2449984-20000000)</f>
        <v>-572485624</v>
      </c>
      <c r="E32" s="63">
        <f t="shared" si="1"/>
        <v>-656082423</v>
      </c>
      <c r="F32" s="63">
        <f t="shared" si="1"/>
        <v>-633590759.76</v>
      </c>
      <c r="G32" s="136">
        <f t="shared" si="0"/>
        <v>96.57182353138577</v>
      </c>
    </row>
    <row r="33" spans="1:7" s="6" customFormat="1" ht="25.5">
      <c r="A33" s="50">
        <v>22</v>
      </c>
      <c r="B33" s="51" t="s">
        <v>223</v>
      </c>
      <c r="C33" s="60" t="s">
        <v>224</v>
      </c>
      <c r="D33" s="67">
        <f>519753600-D19+390000-2000000+20501000+8505000+700000-6410000+148100+26355400+20000000+771600+4038000+6272540+2449984</f>
        <v>629993824</v>
      </c>
      <c r="E33" s="63">
        <v>659181573</v>
      </c>
      <c r="F33" s="63">
        <v>633711753.52</v>
      </c>
      <c r="G33" s="136">
        <f t="shared" si="0"/>
        <v>96.13614510428677</v>
      </c>
    </row>
    <row r="34" spans="1:7" s="6" customFormat="1" ht="25.5">
      <c r="A34" s="50">
        <v>23</v>
      </c>
      <c r="B34" s="51" t="s">
        <v>225</v>
      </c>
      <c r="C34" s="60" t="s">
        <v>226</v>
      </c>
      <c r="D34" s="67" t="e">
        <f>519753600-D22+390000-2000000+20501000+8505000+700000-6410000+148100+26355400+20000000+771600+4038000+6272540+2449984</f>
        <v>#REF!</v>
      </c>
      <c r="E34" s="63">
        <f aca="true" t="shared" si="2" ref="E34:F36">E33</f>
        <v>659181573</v>
      </c>
      <c r="F34" s="63">
        <f t="shared" si="2"/>
        <v>633711753.52</v>
      </c>
      <c r="G34" s="136">
        <f t="shared" si="0"/>
        <v>96.13614510428677</v>
      </c>
    </row>
    <row r="35" spans="1:7" s="6" customFormat="1" ht="25.5">
      <c r="A35" s="50">
        <v>24</v>
      </c>
      <c r="B35" s="51" t="s">
        <v>409</v>
      </c>
      <c r="C35" s="60" t="s">
        <v>383</v>
      </c>
      <c r="D35" s="67" t="e">
        <f>519753600-D23+390000-2000000+20501000+8505000+700000-6410000+148100+26355400+20000000+771600+4038000+6272540+2449984</f>
        <v>#REF!</v>
      </c>
      <c r="E35" s="63">
        <f t="shared" si="2"/>
        <v>659181573</v>
      </c>
      <c r="F35" s="63">
        <f t="shared" si="2"/>
        <v>633711753.52</v>
      </c>
      <c r="G35" s="136">
        <f t="shared" si="0"/>
        <v>96.13614510428677</v>
      </c>
    </row>
    <row r="36" spans="1:7" s="6" customFormat="1" ht="25.5">
      <c r="A36" s="50">
        <v>25</v>
      </c>
      <c r="B36" s="51" t="s">
        <v>409</v>
      </c>
      <c r="C36" s="60" t="s">
        <v>384</v>
      </c>
      <c r="D36" s="67" t="e">
        <f>519753600-D24+390000-2000000+20501000+8505000+700000-6410000+148100+26355400+20000000+771600+4038000+6272540+2449984</f>
        <v>#REF!</v>
      </c>
      <c r="E36" s="63">
        <f t="shared" si="2"/>
        <v>659181573</v>
      </c>
      <c r="F36" s="63">
        <f t="shared" si="2"/>
        <v>633711753.52</v>
      </c>
      <c r="G36" s="136">
        <f t="shared" si="0"/>
        <v>96.13614510428677</v>
      </c>
    </row>
    <row r="37" ht="12.75" hidden="1"/>
    <row r="40" ht="12.75">
      <c r="B40" s="25" t="s">
        <v>152</v>
      </c>
    </row>
  </sheetData>
  <mergeCells count="1">
    <mergeCell ref="B7:F7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view="pageBreakPreview" zoomScaleSheetLayoutView="100" workbookViewId="0" topLeftCell="A4">
      <selection activeCell="A10" sqref="A10:IV10"/>
    </sheetView>
  </sheetViews>
  <sheetFormatPr defaultColWidth="9.00390625" defaultRowHeight="12.75"/>
  <cols>
    <col min="1" max="1" width="8.125" style="156" customWidth="1"/>
    <col min="2" max="2" width="43.75390625" style="0" customWidth="1"/>
    <col min="3" max="3" width="22.375" style="0" customWidth="1"/>
    <col min="4" max="4" width="9.625" style="0" hidden="1" customWidth="1"/>
    <col min="5" max="5" width="14.125" style="0" customWidth="1"/>
    <col min="6" max="6" width="12.125" style="0" customWidth="1"/>
  </cols>
  <sheetData>
    <row r="1" spans="1:5" s="6" customFormat="1" ht="12.75">
      <c r="A1" s="153"/>
      <c r="B1" s="7"/>
      <c r="C1" s="41" t="s">
        <v>249</v>
      </c>
      <c r="D1" s="41"/>
      <c r="E1" s="41"/>
    </row>
    <row r="2" spans="1:5" s="6" customFormat="1" ht="12.75">
      <c r="A2" s="153"/>
      <c r="B2" s="7"/>
      <c r="C2" t="s">
        <v>45</v>
      </c>
      <c r="D2"/>
      <c r="E2"/>
    </row>
    <row r="3" spans="1:5" s="6" customFormat="1" ht="12.75">
      <c r="A3" s="153"/>
      <c r="B3" s="7"/>
      <c r="C3" t="s">
        <v>432</v>
      </c>
      <c r="D3"/>
      <c r="E3"/>
    </row>
    <row r="4" spans="1:5" s="6" customFormat="1" ht="13.5" customHeight="1">
      <c r="A4" s="153"/>
      <c r="B4" s="7"/>
      <c r="C4" t="s">
        <v>890</v>
      </c>
      <c r="D4"/>
      <c r="E4"/>
    </row>
    <row r="5" spans="1:5" s="6" customFormat="1" ht="12.75">
      <c r="A5" s="153"/>
      <c r="B5" s="7"/>
      <c r="C5" t="s">
        <v>157</v>
      </c>
      <c r="D5"/>
      <c r="E5"/>
    </row>
    <row r="6" spans="1:5" s="6" customFormat="1" ht="14.25" customHeight="1" hidden="1">
      <c r="A6" s="154"/>
      <c r="B6" s="5"/>
      <c r="C6" s="2" t="s">
        <v>411</v>
      </c>
      <c r="D6" s="3"/>
      <c r="E6" s="5"/>
    </row>
    <row r="7" spans="1:6" s="6" customFormat="1" ht="69.75" customHeight="1">
      <c r="A7" s="154"/>
      <c r="B7" s="196" t="s">
        <v>741</v>
      </c>
      <c r="C7" s="196"/>
      <c r="D7" s="196"/>
      <c r="E7" s="196"/>
      <c r="F7" s="196"/>
    </row>
    <row r="8" spans="1:5" s="6" customFormat="1" ht="15.75" hidden="1">
      <c r="A8" s="154"/>
      <c r="B8" s="28"/>
      <c r="C8" s="4"/>
      <c r="D8" s="29"/>
      <c r="E8" s="9"/>
    </row>
    <row r="9" spans="1:2" s="6" customFormat="1" ht="11.25" hidden="1">
      <c r="A9" s="153"/>
      <c r="B9" s="7"/>
    </row>
    <row r="10" spans="1:7" s="6" customFormat="1" ht="53.25" customHeight="1">
      <c r="A10" s="150" t="s">
        <v>113</v>
      </c>
      <c r="B10" s="45" t="s">
        <v>215</v>
      </c>
      <c r="C10" s="45" t="s">
        <v>216</v>
      </c>
      <c r="D10" s="45" t="s">
        <v>47</v>
      </c>
      <c r="E10" s="45" t="s">
        <v>159</v>
      </c>
      <c r="F10" s="45" t="s">
        <v>160</v>
      </c>
      <c r="G10" s="133" t="s">
        <v>661</v>
      </c>
    </row>
    <row r="11" spans="1:7" s="153" customFormat="1" ht="11.25">
      <c r="A11" s="151">
        <v>1</v>
      </c>
      <c r="B11" s="152" t="s">
        <v>114</v>
      </c>
      <c r="C11" s="152" t="s">
        <v>115</v>
      </c>
      <c r="D11" s="152" t="s">
        <v>116</v>
      </c>
      <c r="E11" s="152" t="s">
        <v>116</v>
      </c>
      <c r="F11" s="151">
        <v>5</v>
      </c>
      <c r="G11" s="151">
        <v>6</v>
      </c>
    </row>
    <row r="12" spans="1:7" s="11" customFormat="1" ht="21.75" customHeight="1">
      <c r="A12" s="155">
        <v>1</v>
      </c>
      <c r="B12" s="118" t="s">
        <v>517</v>
      </c>
      <c r="C12" s="112" t="s">
        <v>414</v>
      </c>
      <c r="D12" s="113" t="s">
        <v>413</v>
      </c>
      <c r="E12" s="114">
        <v>3099150</v>
      </c>
      <c r="F12" s="114">
        <v>-286575.07</v>
      </c>
      <c r="G12" s="115"/>
    </row>
    <row r="13" spans="1:7" s="11" customFormat="1" ht="27.75" customHeight="1">
      <c r="A13" s="151">
        <v>2</v>
      </c>
      <c r="B13" s="119" t="s">
        <v>518</v>
      </c>
      <c r="C13" s="47" t="s">
        <v>415</v>
      </c>
      <c r="D13" s="48" t="s">
        <v>415</v>
      </c>
      <c r="E13" s="49"/>
      <c r="F13" s="49">
        <v>-407568.83</v>
      </c>
      <c r="G13" s="111"/>
    </row>
    <row r="14" spans="1:7" s="6" customFormat="1" ht="22.5">
      <c r="A14" s="151">
        <v>3</v>
      </c>
      <c r="B14" s="119" t="s">
        <v>470</v>
      </c>
      <c r="C14" s="47" t="s">
        <v>174</v>
      </c>
      <c r="D14" s="48" t="s">
        <v>174</v>
      </c>
      <c r="E14" s="49"/>
      <c r="F14" s="49">
        <v>5934668.17</v>
      </c>
      <c r="G14" s="111"/>
    </row>
    <row r="15" spans="1:7" s="6" customFormat="1" ht="33.75">
      <c r="A15" s="151">
        <v>4</v>
      </c>
      <c r="B15" s="46" t="s">
        <v>506</v>
      </c>
      <c r="C15" s="47" t="s">
        <v>175</v>
      </c>
      <c r="D15" s="48" t="s">
        <v>175</v>
      </c>
      <c r="E15" s="49">
        <v>15000000</v>
      </c>
      <c r="F15" s="49">
        <v>9000000</v>
      </c>
      <c r="G15" s="136">
        <f aca="true" t="shared" si="0" ref="G15:G35">F15/E15*100</f>
        <v>60</v>
      </c>
    </row>
    <row r="16" spans="1:7" s="6" customFormat="1" ht="33.75">
      <c r="A16" s="151">
        <v>5</v>
      </c>
      <c r="B16" s="46" t="s">
        <v>507</v>
      </c>
      <c r="C16" s="47" t="s">
        <v>176</v>
      </c>
      <c r="D16" s="48" t="s">
        <v>176</v>
      </c>
      <c r="E16" s="49">
        <v>15000000</v>
      </c>
      <c r="F16" s="49">
        <v>9000000</v>
      </c>
      <c r="G16" s="136">
        <f t="shared" si="0"/>
        <v>60</v>
      </c>
    </row>
    <row r="17" spans="1:7" s="6" customFormat="1" ht="33.75">
      <c r="A17" s="151">
        <v>6</v>
      </c>
      <c r="B17" s="46" t="s">
        <v>508</v>
      </c>
      <c r="C17" s="47" t="s">
        <v>177</v>
      </c>
      <c r="D17" s="48" t="s">
        <v>177</v>
      </c>
      <c r="E17" s="49">
        <v>-15000000</v>
      </c>
      <c r="F17" s="49">
        <v>-3065331.83</v>
      </c>
      <c r="G17" s="136">
        <f t="shared" si="0"/>
        <v>20.435545533333332</v>
      </c>
    </row>
    <row r="18" spans="1:7" s="6" customFormat="1" ht="33.75">
      <c r="A18" s="151">
        <v>7</v>
      </c>
      <c r="B18" s="46" t="s">
        <v>509</v>
      </c>
      <c r="C18" s="47" t="s">
        <v>178</v>
      </c>
      <c r="D18" s="48" t="s">
        <v>178</v>
      </c>
      <c r="E18" s="49">
        <v>-15000000</v>
      </c>
      <c r="F18" s="49">
        <v>-3065331.83</v>
      </c>
      <c r="G18" s="136">
        <f t="shared" si="0"/>
        <v>20.435545533333332</v>
      </c>
    </row>
    <row r="19" spans="1:7" s="6" customFormat="1" ht="22.5">
      <c r="A19" s="151">
        <v>8</v>
      </c>
      <c r="B19" s="119" t="s">
        <v>515</v>
      </c>
      <c r="C19" s="47" t="s">
        <v>422</v>
      </c>
      <c r="D19" s="48" t="s">
        <v>422</v>
      </c>
      <c r="E19" s="49"/>
      <c r="F19" s="49">
        <v>-6342237</v>
      </c>
      <c r="G19" s="136"/>
    </row>
    <row r="20" spans="1:7" s="6" customFormat="1" ht="24.75" customHeight="1">
      <c r="A20" s="151">
        <v>9</v>
      </c>
      <c r="B20" s="46" t="s">
        <v>516</v>
      </c>
      <c r="C20" s="47" t="s">
        <v>463</v>
      </c>
      <c r="D20" s="48" t="s">
        <v>463</v>
      </c>
      <c r="E20" s="49">
        <v>-20770444</v>
      </c>
      <c r="F20" s="49">
        <v>-10119556.3</v>
      </c>
      <c r="G20" s="136">
        <f t="shared" si="0"/>
        <v>48.72094356769649</v>
      </c>
    </row>
    <row r="21" spans="1:7" s="6" customFormat="1" ht="79.5" customHeight="1">
      <c r="A21" s="151">
        <v>10</v>
      </c>
      <c r="B21" s="46" t="s">
        <v>749</v>
      </c>
      <c r="C21" s="47" t="s">
        <v>464</v>
      </c>
      <c r="D21" s="48" t="s">
        <v>464</v>
      </c>
      <c r="E21" s="49">
        <v>-20770444</v>
      </c>
      <c r="F21" s="49">
        <v>-10119556.3</v>
      </c>
      <c r="G21" s="136">
        <f t="shared" si="0"/>
        <v>48.72094356769649</v>
      </c>
    </row>
    <row r="22" spans="1:7" s="6" customFormat="1" ht="69.75" customHeight="1">
      <c r="A22" s="151">
        <v>11</v>
      </c>
      <c r="B22" s="46" t="s">
        <v>750</v>
      </c>
      <c r="C22" s="47" t="s">
        <v>465</v>
      </c>
      <c r="D22" s="48" t="s">
        <v>465</v>
      </c>
      <c r="E22" s="49">
        <v>-20770444</v>
      </c>
      <c r="F22" s="49">
        <v>-10119556.3</v>
      </c>
      <c r="G22" s="136">
        <f t="shared" si="0"/>
        <v>48.72094356769649</v>
      </c>
    </row>
    <row r="23" spans="1:7" s="6" customFormat="1" ht="22.5">
      <c r="A23" s="151">
        <v>12</v>
      </c>
      <c r="B23" s="46" t="s">
        <v>33</v>
      </c>
      <c r="C23" s="47" t="s">
        <v>466</v>
      </c>
      <c r="D23" s="48" t="s">
        <v>466</v>
      </c>
      <c r="E23" s="49">
        <v>20770444</v>
      </c>
      <c r="F23" s="49">
        <v>3777319.3</v>
      </c>
      <c r="G23" s="136">
        <f t="shared" si="0"/>
        <v>18.18603059231666</v>
      </c>
    </row>
    <row r="24" spans="1:7" s="6" customFormat="1" ht="22.5">
      <c r="A24" s="151">
        <v>13</v>
      </c>
      <c r="B24" s="46" t="s">
        <v>34</v>
      </c>
      <c r="C24" s="47" t="s">
        <v>467</v>
      </c>
      <c r="D24" s="48" t="s">
        <v>467</v>
      </c>
      <c r="E24" s="49">
        <v>20770444</v>
      </c>
      <c r="F24" s="49">
        <v>3777319.3</v>
      </c>
      <c r="G24" s="136">
        <f t="shared" si="0"/>
        <v>18.18603059231666</v>
      </c>
    </row>
    <row r="25" spans="1:7" s="6" customFormat="1" ht="22.5">
      <c r="A25" s="151">
        <v>14</v>
      </c>
      <c r="B25" s="46" t="s">
        <v>35</v>
      </c>
      <c r="C25" s="47" t="s">
        <v>468</v>
      </c>
      <c r="D25" s="48" t="s">
        <v>468</v>
      </c>
      <c r="E25" s="49">
        <v>20770444</v>
      </c>
      <c r="F25" s="49">
        <v>3777319.3</v>
      </c>
      <c r="G25" s="136">
        <f t="shared" si="0"/>
        <v>18.18603059231666</v>
      </c>
    </row>
    <row r="26" spans="1:7" s="6" customFormat="1" ht="33.75">
      <c r="A26" s="151">
        <v>15</v>
      </c>
      <c r="B26" s="46" t="s">
        <v>36</v>
      </c>
      <c r="C26" s="47" t="s">
        <v>469</v>
      </c>
      <c r="D26" s="48" t="s">
        <v>469</v>
      </c>
      <c r="E26" s="49">
        <v>20770444</v>
      </c>
      <c r="F26" s="49">
        <v>3777319.3</v>
      </c>
      <c r="G26" s="136">
        <f t="shared" si="0"/>
        <v>18.18603059231666</v>
      </c>
    </row>
    <row r="27" spans="1:7" s="6" customFormat="1" ht="22.5">
      <c r="A27" s="151">
        <v>16</v>
      </c>
      <c r="B27" s="119" t="s">
        <v>510</v>
      </c>
      <c r="C27" s="47" t="s">
        <v>179</v>
      </c>
      <c r="D27" s="48" t="s">
        <v>179</v>
      </c>
      <c r="E27" s="49">
        <v>3099150</v>
      </c>
      <c r="F27" s="49">
        <v>120993.76</v>
      </c>
      <c r="G27" s="136">
        <f t="shared" si="0"/>
        <v>3.904094993788619</v>
      </c>
    </row>
    <row r="28" spans="1:7" s="6" customFormat="1" ht="12">
      <c r="A28" s="151">
        <v>17</v>
      </c>
      <c r="B28" s="46" t="s">
        <v>511</v>
      </c>
      <c r="C28" s="47" t="s">
        <v>416</v>
      </c>
      <c r="D28" s="48" t="s">
        <v>416</v>
      </c>
      <c r="E28" s="49">
        <v>-656082423</v>
      </c>
      <c r="F28" s="49">
        <v>-633590759.76</v>
      </c>
      <c r="G28" s="136">
        <f t="shared" si="0"/>
        <v>96.57182353138577</v>
      </c>
    </row>
    <row r="29" spans="1:7" s="6" customFormat="1" ht="12">
      <c r="A29" s="151">
        <v>19</v>
      </c>
      <c r="B29" s="46" t="s">
        <v>512</v>
      </c>
      <c r="C29" s="47" t="s">
        <v>417</v>
      </c>
      <c r="D29" s="48" t="s">
        <v>417</v>
      </c>
      <c r="E29" s="49">
        <v>-656082423</v>
      </c>
      <c r="F29" s="49">
        <v>-633590759.76</v>
      </c>
      <c r="G29" s="136">
        <f t="shared" si="0"/>
        <v>96.57182353138577</v>
      </c>
    </row>
    <row r="30" spans="1:7" s="6" customFormat="1" ht="22.5">
      <c r="A30" s="151">
        <v>20</v>
      </c>
      <c r="B30" s="46" t="s">
        <v>30</v>
      </c>
      <c r="C30" s="47" t="s">
        <v>418</v>
      </c>
      <c r="D30" s="48" t="s">
        <v>418</v>
      </c>
      <c r="E30" s="49">
        <v>-656082423</v>
      </c>
      <c r="F30" s="49">
        <v>-633590759.76</v>
      </c>
      <c r="G30" s="136">
        <f t="shared" si="0"/>
        <v>96.57182353138577</v>
      </c>
    </row>
    <row r="31" spans="1:7" s="6" customFormat="1" ht="22.5">
      <c r="A31" s="151">
        <v>21</v>
      </c>
      <c r="B31" s="46" t="s">
        <v>31</v>
      </c>
      <c r="C31" s="47" t="s">
        <v>180</v>
      </c>
      <c r="D31" s="48" t="s">
        <v>180</v>
      </c>
      <c r="E31" s="49">
        <v>-656082423</v>
      </c>
      <c r="F31" s="49">
        <v>-633590759.76</v>
      </c>
      <c r="G31" s="136">
        <f t="shared" si="0"/>
        <v>96.57182353138577</v>
      </c>
    </row>
    <row r="32" spans="1:7" s="6" customFormat="1" ht="12">
      <c r="A32" s="151">
        <v>23</v>
      </c>
      <c r="B32" s="46" t="s">
        <v>513</v>
      </c>
      <c r="C32" s="47" t="s">
        <v>419</v>
      </c>
      <c r="D32" s="48" t="s">
        <v>419</v>
      </c>
      <c r="E32" s="49">
        <v>659181573</v>
      </c>
      <c r="F32" s="49">
        <v>633711753.52</v>
      </c>
      <c r="G32" s="136">
        <f t="shared" si="0"/>
        <v>96.13614510428677</v>
      </c>
    </row>
    <row r="33" spans="1:7" s="6" customFormat="1" ht="12">
      <c r="A33" s="151">
        <v>24</v>
      </c>
      <c r="B33" s="46" t="s">
        <v>514</v>
      </c>
      <c r="C33" s="47" t="s">
        <v>420</v>
      </c>
      <c r="D33" s="48" t="s">
        <v>420</v>
      </c>
      <c r="E33" s="49">
        <v>659181573</v>
      </c>
      <c r="F33" s="49">
        <v>633711753.52</v>
      </c>
      <c r="G33" s="136">
        <f t="shared" si="0"/>
        <v>96.13614510428677</v>
      </c>
    </row>
    <row r="34" spans="1:7" s="6" customFormat="1" ht="22.5">
      <c r="A34" s="151">
        <v>25</v>
      </c>
      <c r="B34" s="46" t="s">
        <v>32</v>
      </c>
      <c r="C34" s="47" t="s">
        <v>421</v>
      </c>
      <c r="D34" s="48" t="s">
        <v>421</v>
      </c>
      <c r="E34" s="49">
        <v>659181573</v>
      </c>
      <c r="F34" s="49">
        <v>633711753.52</v>
      </c>
      <c r="G34" s="136">
        <f t="shared" si="0"/>
        <v>96.13614510428677</v>
      </c>
    </row>
    <row r="35" spans="1:7" s="6" customFormat="1" ht="22.5">
      <c r="A35" s="151">
        <v>26</v>
      </c>
      <c r="B35" s="46" t="s">
        <v>409</v>
      </c>
      <c r="C35" s="47" t="s">
        <v>181</v>
      </c>
      <c r="D35" s="48" t="s">
        <v>181</v>
      </c>
      <c r="E35" s="49">
        <v>659181573</v>
      </c>
      <c r="F35" s="49">
        <v>633711753.52</v>
      </c>
      <c r="G35" s="136">
        <f t="shared" si="0"/>
        <v>96.13614510428677</v>
      </c>
    </row>
    <row r="38" ht="12.75">
      <c r="B38" s="25" t="s">
        <v>152</v>
      </c>
    </row>
  </sheetData>
  <sheetProtection/>
  <mergeCells count="1">
    <mergeCell ref="B7:F7"/>
  </mergeCells>
  <printOptions/>
  <pageMargins left="0.7874015748031497" right="0.15748031496062992" top="0.24" bottom="0.1968503937007874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G36"/>
  <sheetViews>
    <sheetView workbookViewId="0" topLeftCell="A24">
      <selection activeCell="A16" sqref="A16:IV16"/>
    </sheetView>
  </sheetViews>
  <sheetFormatPr defaultColWidth="9.00390625" defaultRowHeight="12.75"/>
  <cols>
    <col min="1" max="1" width="8.00390625" style="3" customWidth="1"/>
    <col min="2" max="2" width="35.875" style="3" customWidth="1"/>
    <col min="3" max="3" width="26.125" style="3" customWidth="1"/>
    <col min="4" max="4" width="20.875" style="3" customWidth="1"/>
    <col min="5" max="5" width="15.125" style="3" customWidth="1"/>
    <col min="6" max="6" width="12.625" style="3" customWidth="1"/>
    <col min="7" max="16384" width="9.125" style="3" customWidth="1"/>
  </cols>
  <sheetData>
    <row r="1" s="1" customFormat="1" ht="15"/>
    <row r="2" spans="2:6" s="1" customFormat="1" ht="15">
      <c r="B2" s="12"/>
      <c r="C2" s="12"/>
      <c r="D2" s="42" t="s">
        <v>28</v>
      </c>
      <c r="E2" s="42"/>
      <c r="F2" s="42"/>
    </row>
    <row r="3" spans="2:7" s="1" customFormat="1" ht="15">
      <c r="B3" s="12"/>
      <c r="C3" s="12"/>
      <c r="D3" t="s">
        <v>45</v>
      </c>
      <c r="E3"/>
      <c r="F3"/>
      <c r="G3" s="12"/>
    </row>
    <row r="4" spans="2:7" s="1" customFormat="1" ht="15">
      <c r="B4" s="12"/>
      <c r="C4" s="12"/>
      <c r="D4" t="s">
        <v>451</v>
      </c>
      <c r="E4"/>
      <c r="F4"/>
      <c r="G4" s="12"/>
    </row>
    <row r="5" spans="2:6" s="1" customFormat="1" ht="15">
      <c r="B5" s="12"/>
      <c r="C5" s="12"/>
      <c r="D5" t="s">
        <v>890</v>
      </c>
      <c r="E5"/>
      <c r="F5"/>
    </row>
    <row r="6" spans="4:6" s="1" customFormat="1" ht="15">
      <c r="D6" t="s">
        <v>157</v>
      </c>
      <c r="E6"/>
      <c r="F6"/>
    </row>
    <row r="7" spans="4:6" s="1" customFormat="1" ht="15" hidden="1">
      <c r="D7" s="42" t="s">
        <v>147</v>
      </c>
      <c r="E7" s="42"/>
      <c r="F7" s="42"/>
    </row>
    <row r="8" spans="4:6" s="1" customFormat="1" ht="15" hidden="1">
      <c r="D8" s="42" t="s">
        <v>111</v>
      </c>
      <c r="E8" s="42"/>
      <c r="F8" s="42"/>
    </row>
    <row r="9" spans="4:6" s="1" customFormat="1" ht="12.75" customHeight="1">
      <c r="D9" s="43"/>
      <c r="E9" s="43"/>
      <c r="F9" s="43"/>
    </row>
    <row r="10" spans="4:6" s="1" customFormat="1" ht="12.75" customHeight="1">
      <c r="D10" s="43"/>
      <c r="E10" s="43"/>
      <c r="F10" s="43"/>
    </row>
    <row r="11" spans="4:6" s="1" customFormat="1" ht="12.75" customHeight="1" hidden="1">
      <c r="D11" s="43"/>
      <c r="E11" s="43"/>
      <c r="F11" s="43"/>
    </row>
    <row r="12" spans="4:6" s="1" customFormat="1" ht="12.75" customHeight="1">
      <c r="D12" s="43"/>
      <c r="E12" s="43"/>
      <c r="F12" s="43"/>
    </row>
    <row r="13" spans="1:4" s="15" customFormat="1" ht="15.75">
      <c r="A13" s="13"/>
      <c r="B13" s="14" t="s">
        <v>802</v>
      </c>
      <c r="C13" s="14"/>
      <c r="D13" s="14"/>
    </row>
    <row r="14" spans="1:4" s="15" customFormat="1" ht="15.75">
      <c r="A14" s="13"/>
      <c r="B14" s="16" t="s">
        <v>158</v>
      </c>
      <c r="C14" s="16"/>
      <c r="D14" s="17"/>
    </row>
    <row r="15" spans="2:4" s="15" customFormat="1" ht="15.75">
      <c r="B15" s="18"/>
      <c r="C15" s="18"/>
      <c r="D15" s="18"/>
    </row>
    <row r="16" spans="2:4" s="15" customFormat="1" ht="15.75" hidden="1">
      <c r="B16" s="18"/>
      <c r="C16" s="18"/>
      <c r="D16" s="18"/>
    </row>
    <row r="17" spans="2:4" s="15" customFormat="1" ht="15.75" hidden="1">
      <c r="B17" s="18"/>
      <c r="C17" s="18"/>
      <c r="D17" s="18"/>
    </row>
    <row r="18" s="19" customFormat="1" ht="15">
      <c r="A18" s="19" t="s">
        <v>148</v>
      </c>
    </row>
    <row r="19" s="19" customFormat="1" ht="15">
      <c r="B19" s="19" t="s">
        <v>412</v>
      </c>
    </row>
    <row r="20" spans="5:6" s="15" customFormat="1" ht="15">
      <c r="E20" s="20"/>
      <c r="F20" s="20"/>
    </row>
    <row r="21" spans="1:6" s="21" customFormat="1" ht="79.5" customHeight="1">
      <c r="A21" s="140" t="s">
        <v>112</v>
      </c>
      <c r="B21" s="140" t="s">
        <v>149</v>
      </c>
      <c r="C21" s="140" t="s">
        <v>150</v>
      </c>
      <c r="D21" s="172" t="s">
        <v>755</v>
      </c>
      <c r="E21" s="172" t="s">
        <v>389</v>
      </c>
      <c r="F21" s="172" t="s">
        <v>348</v>
      </c>
    </row>
    <row r="22" spans="1:6" s="15" customFormat="1" ht="15">
      <c r="A22" s="22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</row>
    <row r="23" spans="1:6" s="2" customFormat="1" ht="80.25" customHeight="1">
      <c r="A23" s="174">
        <v>1</v>
      </c>
      <c r="B23" s="141" t="s">
        <v>151</v>
      </c>
      <c r="C23" s="141" t="s">
        <v>752</v>
      </c>
      <c r="D23" s="141" t="s">
        <v>154</v>
      </c>
      <c r="E23" s="137">
        <v>15000000</v>
      </c>
      <c r="F23" s="137">
        <v>9000000</v>
      </c>
    </row>
    <row r="27" ht="15">
      <c r="A27" s="19" t="s">
        <v>388</v>
      </c>
    </row>
    <row r="28" ht="15">
      <c r="A28" s="19" t="s">
        <v>753</v>
      </c>
    </row>
    <row r="30" spans="1:5" ht="51">
      <c r="A30" s="171" t="s">
        <v>112</v>
      </c>
      <c r="B30" s="171" t="s">
        <v>149</v>
      </c>
      <c r="C30" s="171" t="s">
        <v>757</v>
      </c>
      <c r="D30" s="171" t="s">
        <v>758</v>
      </c>
      <c r="E30" s="172" t="s">
        <v>348</v>
      </c>
    </row>
    <row r="31" spans="1:5" ht="12.75">
      <c r="A31" s="22">
        <v>1</v>
      </c>
      <c r="B31" s="22">
        <v>2</v>
      </c>
      <c r="C31" s="22">
        <v>3</v>
      </c>
      <c r="D31" s="22">
        <v>4</v>
      </c>
      <c r="E31" s="173">
        <v>5</v>
      </c>
    </row>
    <row r="32" spans="1:5" ht="51.75" customHeight="1">
      <c r="A32" s="174">
        <v>1</v>
      </c>
      <c r="B32" s="138" t="s">
        <v>754</v>
      </c>
      <c r="C32" s="139">
        <v>8973718.75</v>
      </c>
      <c r="D32" s="137">
        <v>15000000</v>
      </c>
      <c r="E32" s="163">
        <v>3065331.83</v>
      </c>
    </row>
    <row r="33" ht="23.25" customHeight="1"/>
    <row r="35" spans="2:6" ht="15">
      <c r="B35" s="14"/>
      <c r="C35" s="14"/>
      <c r="D35" s="14"/>
      <c r="E35" s="14"/>
      <c r="F35" s="14"/>
    </row>
    <row r="36" spans="1:6" s="8" customFormat="1" ht="15">
      <c r="A36" s="19" t="s">
        <v>155</v>
      </c>
      <c r="B36" s="23" t="s">
        <v>153</v>
      </c>
      <c r="C36" s="23"/>
      <c r="D36" s="24"/>
      <c r="E36" s="24"/>
      <c r="F36" s="24"/>
    </row>
  </sheetData>
  <printOptions/>
  <pageMargins left="0.5905511811023623" right="0.1968503937007874" top="0.5905511811023623" bottom="0.5905511811023623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9">
      <selection activeCell="C20" sqref="C20"/>
    </sheetView>
  </sheetViews>
  <sheetFormatPr defaultColWidth="9.00390625" defaultRowHeight="12.75"/>
  <cols>
    <col min="1" max="1" width="10.125" style="0" customWidth="1"/>
    <col min="2" max="2" width="34.875" style="0" customWidth="1"/>
    <col min="3" max="3" width="28.75390625" style="0" customWidth="1"/>
    <col min="4" max="4" width="14.625" style="0" customWidth="1"/>
    <col min="5" max="5" width="13.625" style="0" customWidth="1"/>
  </cols>
  <sheetData>
    <row r="1" spans="3:5" ht="12.75">
      <c r="C1" s="182" t="s">
        <v>29</v>
      </c>
      <c r="D1" s="182"/>
      <c r="E1" s="182"/>
    </row>
    <row r="2" ht="17.25" customHeight="1">
      <c r="C2" t="s">
        <v>45</v>
      </c>
    </row>
    <row r="3" ht="12.75">
      <c r="C3" t="s">
        <v>451</v>
      </c>
    </row>
    <row r="4" ht="12.75">
      <c r="C4" t="s">
        <v>890</v>
      </c>
    </row>
    <row r="5" ht="12.75">
      <c r="C5" t="s">
        <v>157</v>
      </c>
    </row>
    <row r="8" spans="1:4" ht="41.25" customHeight="1">
      <c r="A8" s="184" t="s">
        <v>592</v>
      </c>
      <c r="B8" s="184"/>
      <c r="C8" s="184"/>
      <c r="D8" s="184"/>
    </row>
    <row r="10" spans="1:3" ht="12.75">
      <c r="A10" s="25" t="s">
        <v>575</v>
      </c>
      <c r="B10" s="25" t="s">
        <v>576</v>
      </c>
      <c r="C10" s="25"/>
    </row>
    <row r="11" spans="1:3" ht="12.75">
      <c r="A11" s="25"/>
      <c r="B11" s="25" t="s">
        <v>577</v>
      </c>
      <c r="C11" s="25"/>
    </row>
    <row r="12" spans="1:3" ht="12.75">
      <c r="A12" s="25"/>
      <c r="B12" s="25" t="s">
        <v>756</v>
      </c>
      <c r="C12" s="25"/>
    </row>
    <row r="13" ht="13.5" thickBot="1"/>
    <row r="14" spans="1:5" ht="25.5" customHeight="1" thickBot="1">
      <c r="A14" s="165" t="s">
        <v>578</v>
      </c>
      <c r="B14" s="166" t="s">
        <v>579</v>
      </c>
      <c r="C14" s="121" t="s">
        <v>580</v>
      </c>
      <c r="D14" s="167" t="s">
        <v>581</v>
      </c>
      <c r="E14" s="130" t="s">
        <v>889</v>
      </c>
    </row>
    <row r="15" spans="1:5" s="144" customFormat="1" ht="13.5" thickBot="1">
      <c r="A15" s="166">
        <v>1</v>
      </c>
      <c r="B15" s="166">
        <v>2</v>
      </c>
      <c r="C15" s="166">
        <v>3</v>
      </c>
      <c r="D15" s="166">
        <v>4</v>
      </c>
      <c r="E15" s="166">
        <v>5</v>
      </c>
    </row>
    <row r="16" spans="1:5" ht="102.75" thickBot="1">
      <c r="A16" s="168">
        <v>1</v>
      </c>
      <c r="B16" s="123" t="s">
        <v>582</v>
      </c>
      <c r="C16" s="124" t="s">
        <v>583</v>
      </c>
      <c r="D16" s="125">
        <v>20770444</v>
      </c>
      <c r="E16" s="164">
        <v>20770444</v>
      </c>
    </row>
    <row r="17" spans="1:5" ht="13.5" thickBot="1">
      <c r="A17" s="120"/>
      <c r="B17" s="120" t="s">
        <v>584</v>
      </c>
      <c r="C17" s="120"/>
      <c r="D17" s="126">
        <v>20770444</v>
      </c>
      <c r="E17" s="126">
        <f>E16</f>
        <v>20770444</v>
      </c>
    </row>
    <row r="20" ht="12.75">
      <c r="C20">
        <v>0</v>
      </c>
    </row>
    <row r="21" spans="1:3" ht="12.75">
      <c r="A21" s="25" t="s">
        <v>585</v>
      </c>
      <c r="B21" s="25"/>
      <c r="C21" s="25"/>
    </row>
    <row r="22" spans="1:3" ht="12.75">
      <c r="A22" s="25"/>
      <c r="B22" s="25" t="s">
        <v>586</v>
      </c>
      <c r="C22" s="25"/>
    </row>
    <row r="23" spans="1:3" ht="12.75">
      <c r="A23" s="25"/>
      <c r="B23" s="25" t="s">
        <v>587</v>
      </c>
      <c r="C23" s="25"/>
    </row>
    <row r="24" ht="13.5" thickBot="1"/>
    <row r="25" spans="1:4" ht="69.75" customHeight="1" thickBot="1">
      <c r="A25" s="124" t="s">
        <v>112</v>
      </c>
      <c r="B25" s="124" t="s">
        <v>588</v>
      </c>
      <c r="C25" s="123" t="s">
        <v>589</v>
      </c>
      <c r="D25" s="130" t="s">
        <v>889</v>
      </c>
    </row>
    <row r="26" spans="1:4" ht="13.5" thickBot="1">
      <c r="A26" s="166">
        <v>1</v>
      </c>
      <c r="B26" s="166">
        <v>2</v>
      </c>
      <c r="C26" s="166">
        <v>3</v>
      </c>
      <c r="D26" s="166">
        <v>4</v>
      </c>
    </row>
    <row r="27" spans="1:4" ht="26.25" thickBot="1">
      <c r="A27" s="166">
        <v>1</v>
      </c>
      <c r="B27" s="122" t="s">
        <v>590</v>
      </c>
      <c r="C27" s="169">
        <v>20770444</v>
      </c>
      <c r="D27" s="170">
        <v>10119556.3</v>
      </c>
    </row>
    <row r="28" spans="1:4" ht="13.5" thickBot="1">
      <c r="A28" s="120"/>
      <c r="B28" s="120" t="s">
        <v>591</v>
      </c>
      <c r="C28" s="169">
        <v>20770444</v>
      </c>
      <c r="D28" s="169">
        <f>D27</f>
        <v>10119556.3</v>
      </c>
    </row>
    <row r="31" spans="1:4" ht="18.75">
      <c r="A31" s="127"/>
      <c r="B31" s="128"/>
      <c r="C31" s="129"/>
      <c r="D31" s="129"/>
    </row>
    <row r="32" spans="1:4" ht="12.75">
      <c r="A32" s="25" t="s">
        <v>152</v>
      </c>
      <c r="B32" s="6"/>
      <c r="C32" s="6"/>
      <c r="D32" s="6"/>
    </row>
  </sheetData>
  <mergeCells count="2">
    <mergeCell ref="C1:E1"/>
    <mergeCell ref="A8:D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BUDJET3</dc:creator>
  <cp:keywords/>
  <dc:description/>
  <cp:lastModifiedBy>WiZaRd</cp:lastModifiedBy>
  <cp:lastPrinted>2011-05-26T08:45:52Z</cp:lastPrinted>
  <dcterms:created xsi:type="dcterms:W3CDTF">2007-11-10T04:45:18Z</dcterms:created>
  <dcterms:modified xsi:type="dcterms:W3CDTF">2011-05-26T08:45:54Z</dcterms:modified>
  <cp:category/>
  <cp:version/>
  <cp:contentType/>
  <cp:contentStatus/>
</cp:coreProperties>
</file>